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1CE409E0-0F1F-4E5C-A2A7-34A67A0FD677}" xr6:coauthVersionLast="47" xr6:coauthVersionMax="47" xr10:uidLastSave="{00000000-0000-0000-0000-000000000000}"/>
  <bookViews>
    <workbookView xWindow="-120" yWindow="-120" windowWidth="29040" windowHeight="15840" tabRatio="808" xr2:uid="{00000000-000D-0000-FFFF-FFFF00000000}"/>
  </bookViews>
  <sheets>
    <sheet name="НПЭ" sheetId="1" r:id="rId1"/>
    <sheet name="Фольга и огнеупор матер-лы" sheetId="5" r:id="rId2"/>
    <sheet name="Джут поролон скотчи" sheetId="6" r:id="rId3"/>
    <sheet name="Мембраны геотекстиль" sheetId="7" r:id="rId4"/>
    <sheet name="Трубная изоляция" sheetId="3" r:id="rId5"/>
    <sheet name="ППЭ и Лента" sheetId="2" r:id="rId6"/>
    <sheet name="Ковры" sheetId="8" r:id="rId7"/>
    <sheet name="Ковры ворс" sheetId="10" r:id="rId8"/>
    <sheet name="Лопаты" sheetId="11" r:id="rId9"/>
    <sheet name="Продукция с дисконтом" sheetId="12" r:id="rId10"/>
  </sheets>
  <definedNames>
    <definedName name="_xlnm.Print_Area" localSheetId="2">'Джут поролон скотчи'!$A$1:$G$85</definedName>
    <definedName name="_xlnm.Print_Area" localSheetId="6">Ковры!$A$1:$G$32</definedName>
    <definedName name="_xlnm.Print_Area" localSheetId="7">'Ковры ворс'!$A$1:$G$25</definedName>
    <definedName name="_xlnm.Print_Area" localSheetId="8">Лопаты!$A$1:$G$15</definedName>
    <definedName name="_xlnm.Print_Area" localSheetId="3">'Мембраны геотекстиль'!$A$1:$E$52</definedName>
    <definedName name="_xlnm.Print_Area" localSheetId="0">НПЭ!$A$1:$G$58</definedName>
    <definedName name="_xlnm.Print_Area" localSheetId="5">'ППЭ и Лента'!$A$1:$G$64</definedName>
    <definedName name="_xlnm.Print_Area" localSheetId="9">'Продукция с дисконтом'!$A$1:$M$32</definedName>
    <definedName name="_xlnm.Print_Area" localSheetId="4">'Трубная изоляция'!$A$1:$O$53</definedName>
    <definedName name="_xlnm.Print_Area" localSheetId="1">'Фольга и огнеупор матер-лы'!$A$1:$G$55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7" l="1"/>
  <c r="C33" i="7"/>
  <c r="C34" i="7"/>
  <c r="C31" i="7"/>
  <c r="C30" i="7"/>
  <c r="D34" i="7"/>
  <c r="D33" i="7"/>
  <c r="G4" i="2"/>
  <c r="G5" i="2"/>
  <c r="G6" i="2"/>
  <c r="G7" i="2"/>
  <c r="G8" i="2"/>
  <c r="G9" i="2"/>
  <c r="C16" i="7"/>
  <c r="C17" i="7"/>
  <c r="C18" i="7"/>
  <c r="C15" i="7"/>
  <c r="D16" i="7"/>
  <c r="D17" i="7"/>
  <c r="D18" i="7"/>
  <c r="D15" i="7"/>
  <c r="G39" i="5"/>
  <c r="G6" i="1"/>
  <c r="D31" i="7" l="1"/>
  <c r="G19" i="1" l="1"/>
  <c r="D25" i="7" l="1"/>
  <c r="C26" i="7"/>
  <c r="D26" i="7"/>
  <c r="C27" i="7"/>
  <c r="D27" i="7"/>
  <c r="C28" i="7"/>
  <c r="D28" i="7"/>
  <c r="C25" i="7" l="1"/>
  <c r="G43" i="5"/>
  <c r="G42" i="5"/>
  <c r="C23" i="7"/>
  <c r="E12" i="7" l="1"/>
  <c r="E11" i="7"/>
  <c r="E10" i="7"/>
  <c r="D47" i="7" l="1"/>
  <c r="C21" i="7" l="1"/>
  <c r="C22" i="7"/>
  <c r="C20" i="7"/>
  <c r="D32" i="7" l="1"/>
  <c r="D30" i="7"/>
  <c r="D23" i="7"/>
  <c r="D22" i="7"/>
  <c r="D21" i="7"/>
  <c r="D20" i="7"/>
  <c r="G41" i="5" l="1"/>
  <c r="G40" i="5"/>
  <c r="G53" i="1"/>
  <c r="G52" i="1"/>
  <c r="G51" i="1"/>
  <c r="G50" i="1"/>
  <c r="G49" i="1"/>
  <c r="G32" i="2"/>
  <c r="G31" i="2"/>
  <c r="G29" i="2"/>
  <c r="G28" i="2"/>
  <c r="G27" i="2"/>
  <c r="G26" i="2"/>
  <c r="G25" i="2"/>
  <c r="G24" i="2"/>
  <c r="G22" i="2"/>
  <c r="G21" i="2"/>
  <c r="G20" i="2"/>
  <c r="G19" i="2"/>
  <c r="G18" i="2"/>
  <c r="G17" i="2"/>
  <c r="G15" i="2"/>
  <c r="G14" i="2"/>
  <c r="G13" i="2"/>
  <c r="G12" i="2"/>
  <c r="G11" i="2"/>
  <c r="G10" i="2"/>
  <c r="G47" i="1"/>
  <c r="G46" i="1"/>
  <c r="G45" i="1"/>
  <c r="G44" i="1"/>
  <c r="G43" i="1"/>
  <c r="G42" i="1"/>
  <c r="G40" i="1"/>
  <c r="G39" i="1"/>
  <c r="G38" i="1"/>
  <c r="G37" i="1"/>
  <c r="G36" i="1"/>
  <c r="G35" i="1"/>
  <c r="G33" i="1"/>
  <c r="G32" i="1"/>
  <c r="G31" i="1"/>
  <c r="G30" i="1"/>
  <c r="G29" i="1"/>
  <c r="G28" i="1"/>
  <c r="G26" i="1"/>
  <c r="G25" i="1"/>
  <c r="G24" i="1"/>
  <c r="G23" i="1"/>
  <c r="G22" i="1"/>
  <c r="G21" i="1"/>
  <c r="G18" i="1"/>
  <c r="G16" i="1"/>
  <c r="G15" i="1"/>
  <c r="G14" i="1"/>
  <c r="G13" i="1"/>
  <c r="G12" i="1"/>
  <c r="G11" i="1"/>
  <c r="G10" i="1"/>
  <c r="G9" i="1"/>
  <c r="G8" i="1"/>
  <c r="G7" i="1"/>
  <c r="G5" i="1"/>
  <c r="G4" i="1"/>
</calcChain>
</file>

<file path=xl/sharedStrings.xml><?xml version="1.0" encoding="utf-8"?>
<sst xmlns="http://schemas.openxmlformats.org/spreadsheetml/2006/main" count="687" uniqueCount="512">
  <si>
    <t xml:space="preserve">Марка изолона </t>
  </si>
  <si>
    <t>Длина рулона (м)</t>
  </si>
  <si>
    <t>Ширина рулона (м)</t>
  </si>
  <si>
    <t>Общая площадь (м²)</t>
  </si>
  <si>
    <t>Стоимость (руб\м²)</t>
  </si>
  <si>
    <t>Стоимость (руб\шт)</t>
  </si>
  <si>
    <t>НПЭ 02</t>
  </si>
  <si>
    <t>НПЭ 03</t>
  </si>
  <si>
    <t>НПЭ 04</t>
  </si>
  <si>
    <t>НПЭ 05</t>
  </si>
  <si>
    <t>НПЭ 08</t>
  </si>
  <si>
    <t>НПЭ 10</t>
  </si>
  <si>
    <t>НПЭФ 02 дублир. мет. пл.</t>
  </si>
  <si>
    <t>НПЭФ 03 дублир. мет. пл.</t>
  </si>
  <si>
    <t>НПЭФ 04 дублир. мет. пл.</t>
  </si>
  <si>
    <t>НПЭФ 05 дублир. мет. пл.</t>
  </si>
  <si>
    <t>НПЭФ 08 дублир. мет. пл.</t>
  </si>
  <si>
    <t>НПЭФ 10 дублир. мет. пл.</t>
  </si>
  <si>
    <t>ПОДЛОЖКА ПОД "ТЕПЛЫЙ ПОЛ"</t>
  </si>
  <si>
    <t xml:space="preserve">НПЭФ 02 с разметкой под теплый пол </t>
  </si>
  <si>
    <t xml:space="preserve">НПЭФ 03 с разметкой под теплый пол </t>
  </si>
  <si>
    <t xml:space="preserve"> НПЭ дублир. алюмин. фольгой  (для бань и саун)</t>
  </si>
  <si>
    <t>НПЭ 02 дубл. алюм. фольгой</t>
  </si>
  <si>
    <t>НПЭ 03 дубл. алюм. фольгой</t>
  </si>
  <si>
    <t>НПЭ 04 дубл. алюм. фольгой</t>
  </si>
  <si>
    <t>НПЭ 05 дубл. алюм. фольгой</t>
  </si>
  <si>
    <t>НПЭ 08 дубл. алюм. фольгой</t>
  </si>
  <si>
    <t>НПЭ 10 дубл. алюм. фольгой</t>
  </si>
  <si>
    <t>НПЭТ 02</t>
  </si>
  <si>
    <t>НПЭТ 03</t>
  </si>
  <si>
    <t>НПЭТ 04</t>
  </si>
  <si>
    <t>НПЭТ 05</t>
  </si>
  <si>
    <t>НПЭТ 08</t>
  </si>
  <si>
    <t>НПЭТ 10</t>
  </si>
  <si>
    <r>
      <t xml:space="preserve">ТЕЙП НПЭ  </t>
    </r>
    <r>
      <rPr>
        <i/>
        <sz val="10"/>
        <rFont val="Arial Cyr"/>
        <charset val="204"/>
      </rPr>
      <t>(НПЭ с липким слоем)</t>
    </r>
  </si>
  <si>
    <t xml:space="preserve">НПЭФТ 02 </t>
  </si>
  <si>
    <t>НПЭФТ 03</t>
  </si>
  <si>
    <t>НПЭФТ 04</t>
  </si>
  <si>
    <t>НПЭФТ 05</t>
  </si>
  <si>
    <t>НПЭФТ 08</t>
  </si>
  <si>
    <t>НПЭФТ 10</t>
  </si>
  <si>
    <r>
      <t xml:space="preserve">ТЕЙП  </t>
    </r>
    <r>
      <rPr>
        <i/>
        <sz val="10"/>
        <rFont val="Arial Cyr"/>
        <charset val="204"/>
      </rPr>
      <t xml:space="preserve">(НПЭ с липким слоем) </t>
    </r>
    <r>
      <rPr>
        <b/>
        <sz val="10"/>
        <rFont val="Arial Cyr"/>
        <charset val="204"/>
      </rPr>
      <t>дублированный мет. пл.</t>
    </r>
    <r>
      <rPr>
        <i/>
        <sz val="10"/>
        <rFont val="Arial Cyr"/>
        <charset val="204"/>
      </rPr>
      <t xml:space="preserve"> </t>
    </r>
  </si>
  <si>
    <t xml:space="preserve"> НПЭ с двухсторонним дублированием мет. пл.</t>
  </si>
  <si>
    <t>НПЭ 2Ф  02</t>
  </si>
  <si>
    <t>НПЭ 2Ф  03</t>
  </si>
  <si>
    <t>НПЭ 2Ф  04</t>
  </si>
  <si>
    <t>НПЭ 2Ф  05</t>
  </si>
  <si>
    <t>НПЭ 2Ф  08</t>
  </si>
  <si>
    <t>НПЭ 2Ф  10</t>
  </si>
  <si>
    <t xml:space="preserve"> ППЭ</t>
  </si>
  <si>
    <t>ППЭ 3002</t>
  </si>
  <si>
    <t>ППЭ 3003</t>
  </si>
  <si>
    <t>ППЭ 3004</t>
  </si>
  <si>
    <t>ППЭ 3005</t>
  </si>
  <si>
    <t>ППЭ 3008</t>
  </si>
  <si>
    <t>ППЭ 3010</t>
  </si>
  <si>
    <t>ППЭФ 3002 дублир. мет. пл.</t>
  </si>
  <si>
    <t>ППЭФ 3003 дублир. мет. пл.</t>
  </si>
  <si>
    <t>ППЭФ 3004 дублир. мет. пл.</t>
  </si>
  <si>
    <t>ППЭФ 3005 дублир. мет. пл.</t>
  </si>
  <si>
    <t>ППЭФ 3008 дублир. мет. пл.</t>
  </si>
  <si>
    <t>ППЭФ 3010 дублир. мет. пл.</t>
  </si>
  <si>
    <t>ППЭТ 3002</t>
  </si>
  <si>
    <t>ППЭТ 3003</t>
  </si>
  <si>
    <t>ППЭТ 3004</t>
  </si>
  <si>
    <t>ППЭТ 3005</t>
  </si>
  <si>
    <t>ППЭТ 3008</t>
  </si>
  <si>
    <t>ППЭТ 3010</t>
  </si>
  <si>
    <t>ППЭФТ 3002</t>
  </si>
  <si>
    <t>ППЭФТ 3003</t>
  </si>
  <si>
    <t>ППЭФТ 3004</t>
  </si>
  <si>
    <t>ППЭФТ 3005</t>
  </si>
  <si>
    <t>ППЭФТ 3008</t>
  </si>
  <si>
    <t>ППЭФТ 3010</t>
  </si>
  <si>
    <t>ПОДЛОЖКА ПОД ОБОИ</t>
  </si>
  <si>
    <t>Подложка под обои Ecoheat 3 мм</t>
  </si>
  <si>
    <t>Подложка под обои Ecoheat 5 мм</t>
  </si>
  <si>
    <t>МАТЫ НПЭ (руб\шт)</t>
  </si>
  <si>
    <t>Маты  НПЭ 20 мм</t>
  </si>
  <si>
    <t>Маты  НПЭ 30 мм</t>
  </si>
  <si>
    <t>Маты НПЭ 40 мм</t>
  </si>
  <si>
    <t>Маты  НПЭ 45 мм</t>
  </si>
  <si>
    <t>Маты НПЭ 50 мм</t>
  </si>
  <si>
    <r>
      <t xml:space="preserve">ТЕЙП  </t>
    </r>
    <r>
      <rPr>
        <i/>
        <sz val="14"/>
        <rFont val="Arial Cyr"/>
        <charset val="204"/>
      </rPr>
      <t>(ППЭ с липким слоем)</t>
    </r>
  </si>
  <si>
    <r>
      <t xml:space="preserve">ТЕЙП  </t>
    </r>
    <r>
      <rPr>
        <i/>
        <sz val="14"/>
        <rFont val="Arial Cyr"/>
        <charset val="204"/>
      </rPr>
      <t xml:space="preserve">(ППЭ с липким слоем) </t>
    </r>
    <r>
      <rPr>
        <b/>
        <sz val="14"/>
        <rFont val="Arial Cyr"/>
        <charset val="204"/>
      </rPr>
      <t>дублированный мет. пл.</t>
    </r>
    <r>
      <rPr>
        <i/>
        <sz val="14"/>
        <rFont val="Arial Cyr"/>
        <charset val="204"/>
      </rPr>
      <t xml:space="preserve"> </t>
    </r>
  </si>
  <si>
    <t>Изоляция устанавливается на</t>
  </si>
  <si>
    <t>Толщина изоляции, мм</t>
  </si>
  <si>
    <t>медную трубу</t>
  </si>
  <si>
    <t>стальную трубу</t>
  </si>
  <si>
    <t>Дюймы</t>
  </si>
  <si>
    <t>Усл. проход DIN</t>
  </si>
  <si>
    <t>Тип</t>
  </si>
  <si>
    <t>Упак., м</t>
  </si>
  <si>
    <t>руб/м</t>
  </si>
  <si>
    <t>5/8"</t>
  </si>
  <si>
    <t>10/-</t>
  </si>
  <si>
    <t>14/15</t>
  </si>
  <si>
    <t>1/4"</t>
  </si>
  <si>
    <t>15\9</t>
  </si>
  <si>
    <t>3/4"</t>
  </si>
  <si>
    <t>3/8"</t>
  </si>
  <si>
    <t>18\6</t>
  </si>
  <si>
    <t>18\9</t>
  </si>
  <si>
    <t>18\13</t>
  </si>
  <si>
    <t>7/8"</t>
  </si>
  <si>
    <t>1/2"</t>
  </si>
  <si>
    <t>22\9</t>
  </si>
  <si>
    <t>22\13</t>
  </si>
  <si>
    <t>1"</t>
  </si>
  <si>
    <t>22\6</t>
  </si>
  <si>
    <t>25\9</t>
  </si>
  <si>
    <t>25\13</t>
  </si>
  <si>
    <t>1 1/8"</t>
  </si>
  <si>
    <t>25\6</t>
  </si>
  <si>
    <t>28\9</t>
  </si>
  <si>
    <t>28\13</t>
  </si>
  <si>
    <t>28\6</t>
  </si>
  <si>
    <t>30\9</t>
  </si>
  <si>
    <t>1 3/8"</t>
  </si>
  <si>
    <t>35\9</t>
  </si>
  <si>
    <t>35\13</t>
  </si>
  <si>
    <t>1 5/8"</t>
  </si>
  <si>
    <t>1 1/4"</t>
  </si>
  <si>
    <t>35\6</t>
  </si>
  <si>
    <t>42\9</t>
  </si>
  <si>
    <t>42\13</t>
  </si>
  <si>
    <t>48\9</t>
  </si>
  <si>
    <t>48\13</t>
  </si>
  <si>
    <t>1 7/8"</t>
  </si>
  <si>
    <t>1 1/2"</t>
  </si>
  <si>
    <t>54\9</t>
  </si>
  <si>
    <t>54\13</t>
  </si>
  <si>
    <t>2 1/8"</t>
  </si>
  <si>
    <t>60\9</t>
  </si>
  <si>
    <t>60\13</t>
  </si>
  <si>
    <t>2 3/8"</t>
  </si>
  <si>
    <t>2"</t>
  </si>
  <si>
    <t>64\9</t>
  </si>
  <si>
    <t>64\13</t>
  </si>
  <si>
    <t>76\9</t>
  </si>
  <si>
    <t>76\13</t>
  </si>
  <si>
    <t>89\9</t>
  </si>
  <si>
    <t>89\13</t>
  </si>
  <si>
    <t>2 7/8"</t>
  </si>
  <si>
    <t>2 1/2"</t>
  </si>
  <si>
    <t>110\9</t>
  </si>
  <si>
    <t>110\13</t>
  </si>
  <si>
    <t>114\9</t>
  </si>
  <si>
    <t>114\13</t>
  </si>
  <si>
    <t>160\9</t>
  </si>
  <si>
    <t>ЖГУТЫ</t>
  </si>
  <si>
    <t>Наименование</t>
  </si>
  <si>
    <t>Стоимость (руб\м.пог)</t>
  </si>
  <si>
    <t>Жгут НПЭ 6</t>
  </si>
  <si>
    <t>Жгут НПЭ 8</t>
  </si>
  <si>
    <t>Жгут НПЭ 10</t>
  </si>
  <si>
    <t>Жгут НПЭ 15</t>
  </si>
  <si>
    <t>Жгут НПЭ 20</t>
  </si>
  <si>
    <t>Жгут НПЭ 30</t>
  </si>
  <si>
    <t>Жгут НПЭ 40</t>
  </si>
  <si>
    <t>Жгут НПЭ 50</t>
  </si>
  <si>
    <t>Жгут НПЭ 60</t>
  </si>
  <si>
    <t>Ширина (мм)</t>
  </si>
  <si>
    <t>Максимальная длина ленты (м)</t>
  </si>
  <si>
    <t>Цена (руб/ м.пог)</t>
  </si>
  <si>
    <t>Уплотнительная лента высокой адгезии (ППЭ)</t>
  </si>
  <si>
    <t>Уплотнительная лента высокой адгезии (НПЭ)</t>
  </si>
  <si>
    <t>Лента НПЭ 05</t>
  </si>
  <si>
    <t>Лента НПЭ 08</t>
  </si>
  <si>
    <t>Лента НПЭ 10</t>
  </si>
  <si>
    <t>Размер, мм</t>
  </si>
  <si>
    <t>Упаковка/м²</t>
  </si>
  <si>
    <t>руб/м²</t>
  </si>
  <si>
    <t>МБОР ФК 5-20</t>
  </si>
  <si>
    <t>10000*1200*5</t>
  </si>
  <si>
    <t>МБОР ФК 8-20</t>
  </si>
  <si>
    <t>10000*1200*8</t>
  </si>
  <si>
    <t>МБОР ФК 10-20</t>
  </si>
  <si>
    <t>10000*1200*10</t>
  </si>
  <si>
    <t>МБОР 5-20 (нефольгированный)</t>
  </si>
  <si>
    <t>Мат МПБ - 25</t>
  </si>
  <si>
    <t>10000*1000*50</t>
  </si>
  <si>
    <t>Мат МПБ - 25/Ф1</t>
  </si>
  <si>
    <t>10000*1200*50</t>
  </si>
  <si>
    <t>Мат МПБ-30 (1500*500*50)</t>
  </si>
  <si>
    <t>1500*500*50</t>
  </si>
  <si>
    <r>
      <t>шт/м</t>
    </r>
    <r>
      <rPr>
        <b/>
        <i/>
        <sz val="11"/>
        <color indexed="8"/>
        <rFont val="Arial"/>
        <family val="2"/>
        <charset val="204"/>
      </rPr>
      <t>²</t>
    </r>
  </si>
  <si>
    <t>руб/шт</t>
  </si>
  <si>
    <t>Плита БВТМ-КФ 6мм (фольг.)</t>
  </si>
  <si>
    <t>1250*600*6мм</t>
  </si>
  <si>
    <t>Плита БВТМ-КФ 10мм (фольг.)</t>
  </si>
  <si>
    <t>1250*600*10мм</t>
  </si>
  <si>
    <t>Плита БВТМ-ПМ 6мм (уп. 40 шт)</t>
  </si>
  <si>
    <t>Плита БВТМ-ПМ 10мм (уп. 40 шт)</t>
  </si>
  <si>
    <t>Экран теплоизоляционный фольг. (ул. 5 шт)</t>
  </si>
  <si>
    <t>1700*380*40мм</t>
  </si>
  <si>
    <t>Насыпной утеплитель из БСТВ  в пакетах  (2кг)</t>
  </si>
  <si>
    <t>Базальтовые  шнуры</t>
  </si>
  <si>
    <t>Диаметр (мм)</t>
  </si>
  <si>
    <t>Намотка (м)</t>
  </si>
  <si>
    <t>руб/м.пог</t>
  </si>
  <si>
    <t xml:space="preserve">Шнур ШБТ-10-С </t>
  </si>
  <si>
    <t xml:space="preserve">Шнур ШБТ-15-С </t>
  </si>
  <si>
    <t xml:space="preserve">Шнур ШБТ-20-С </t>
  </si>
  <si>
    <t>Базальтовый шнур вязаный Expert BBC 4мм</t>
  </si>
  <si>
    <t>Базальтовый шнур вязаный Expert BBC 6мм</t>
  </si>
  <si>
    <t>Базальтовый шнур вязаный Expert BBC 8мм</t>
  </si>
  <si>
    <t>Базальтовый шнур вязаный Expert BBC 10мм</t>
  </si>
  <si>
    <t>Базальтовый шнур вязаный Expert BBC 12мм</t>
  </si>
  <si>
    <t>Стекловолокно Cerablanket</t>
  </si>
  <si>
    <t>Параметры рулона</t>
  </si>
  <si>
    <t>Цена (руб/м.пог)</t>
  </si>
  <si>
    <t>Стекловолокно огнеупор. керам. Cerablanket 13 мм</t>
  </si>
  <si>
    <t>14640*610*13 мм</t>
  </si>
  <si>
    <t>Стекловолокно огнеупор. керам. Cerablanket 25 мм</t>
  </si>
  <si>
    <t>7320*610*25 мм</t>
  </si>
  <si>
    <t>Стекловолокно огнеупор. керам. Cerablanket 50 мм</t>
  </si>
  <si>
    <t>3660*610*50 мм</t>
  </si>
  <si>
    <t xml:space="preserve">Плита огнеупорная Kaowool Boards 1260°C </t>
  </si>
  <si>
    <t>1000*500*10мм</t>
  </si>
  <si>
    <t>1200*1000*10мм</t>
  </si>
  <si>
    <t>Фольга для бань и саун</t>
  </si>
  <si>
    <t>длина</t>
  </si>
  <si>
    <t xml:space="preserve">ширина </t>
  </si>
  <si>
    <r>
      <t>руб/м</t>
    </r>
    <r>
      <rPr>
        <b/>
        <sz val="10"/>
        <rFont val="Calibri"/>
        <family val="2"/>
        <charset val="204"/>
      </rPr>
      <t>²</t>
    </r>
  </si>
  <si>
    <t>руб/рул</t>
  </si>
  <si>
    <t>Фольга алюмин. 30 мкм</t>
  </si>
  <si>
    <t>Фольга алюмин. 50 мкм</t>
  </si>
  <si>
    <t>Фольга алюмин. 100 мкм</t>
  </si>
  <si>
    <t>Фольга на крафт-бумаге L</t>
  </si>
  <si>
    <t>Фольга на крафт-бумаге F</t>
  </si>
  <si>
    <t xml:space="preserve">                          </t>
  </si>
  <si>
    <t>Утеплитель межвенцовый Джут (рул. 20 метров)</t>
  </si>
  <si>
    <t>ширина мм</t>
  </si>
  <si>
    <t>толщ. мм</t>
  </si>
  <si>
    <t>руб / рул.(20 м)</t>
  </si>
  <si>
    <t>Утеплитель межвенцовый джутовый (толщина до 6 мм, 20 м)</t>
  </si>
  <si>
    <t>6</t>
  </si>
  <si>
    <t>Утеплитель межвенцовый джутовый (толщина до 10 мм, 20 м)</t>
  </si>
  <si>
    <t>10</t>
  </si>
  <si>
    <t>Пакля льняная</t>
  </si>
  <si>
    <t>Пакля льняная тюковая</t>
  </si>
  <si>
    <t>5</t>
  </si>
  <si>
    <t>Пакля льняная рулонная</t>
  </si>
  <si>
    <t>7</t>
  </si>
  <si>
    <t>Канат джутовый</t>
  </si>
  <si>
    <t>вес бухты (кг)</t>
  </si>
  <si>
    <t>пог.метр/ бухта</t>
  </si>
  <si>
    <t>руб.\м.пог</t>
  </si>
  <si>
    <t>Канат джутовый 6мм</t>
  </si>
  <si>
    <t>10, 25 или 50</t>
  </si>
  <si>
    <t>Канат джутовый 8мм</t>
  </si>
  <si>
    <t>Канат джутовый 10мм</t>
  </si>
  <si>
    <t>Канат джутовый 12мм</t>
  </si>
  <si>
    <t>Канат джутовый 14мм</t>
  </si>
  <si>
    <t>Канат джутовый 16мм</t>
  </si>
  <si>
    <t>Канат джутовый 18мм</t>
  </si>
  <si>
    <t>Канат джутовый 20мм</t>
  </si>
  <si>
    <t xml:space="preserve">25 </t>
  </si>
  <si>
    <t>Шпагат клубок 2-х нитка (50м)</t>
  </si>
  <si>
    <t>50</t>
  </si>
  <si>
    <t>Шпагат клубок 2-х нитка (100м)</t>
  </si>
  <si>
    <t>100</t>
  </si>
  <si>
    <t>Шпагат бобина 1,5кг (ок.1500м)</t>
  </si>
  <si>
    <t>1,5</t>
  </si>
  <si>
    <t>1500</t>
  </si>
  <si>
    <t>рул в упаковке</t>
  </si>
  <si>
    <t>Поролон</t>
  </si>
  <si>
    <t>Длина</t>
  </si>
  <si>
    <t xml:space="preserve">Ширина </t>
  </si>
  <si>
    <t>Плотность</t>
  </si>
  <si>
    <t>руб\лист</t>
  </si>
  <si>
    <t>18-25</t>
  </si>
  <si>
    <t>лист/уп</t>
  </si>
  <si>
    <t xml:space="preserve">Поролон 10 мм </t>
  </si>
  <si>
    <t>Поролон 20 мм</t>
  </si>
  <si>
    <t xml:space="preserve">Поролон 30 мм  </t>
  </si>
  <si>
    <t xml:space="preserve">Поролон 40 мм </t>
  </si>
  <si>
    <t xml:space="preserve">Поролон 50 мм  </t>
  </si>
  <si>
    <t xml:space="preserve">Поролон 60 мм </t>
  </si>
  <si>
    <t xml:space="preserve">Поролон 80 мм </t>
  </si>
  <si>
    <t xml:space="preserve">Поролон 100 мм </t>
  </si>
  <si>
    <t xml:space="preserve">       </t>
  </si>
  <si>
    <t xml:space="preserve">Скотчи, ленты </t>
  </si>
  <si>
    <t>шт/уп</t>
  </si>
  <si>
    <t xml:space="preserve"> Скотч металлизированый 50 мм х 50м </t>
  </si>
  <si>
    <t xml:space="preserve"> Скотч упаковочный бесцветный 48 мм х 66 м </t>
  </si>
  <si>
    <t xml:space="preserve"> Скотч упаковочный бесцветный 48 мм х 100 м </t>
  </si>
  <si>
    <t xml:space="preserve"> Скотч упаковочный темный 48 мм х 50 м </t>
  </si>
  <si>
    <t>Скотч армированный 48 мм х 10 м</t>
  </si>
  <si>
    <t>Скотч армированный 48 мм х 25 м</t>
  </si>
  <si>
    <t>Скотч армированный 48 мм х 50 м</t>
  </si>
  <si>
    <t>Скотч алюминиевый 50 мм х 10м</t>
  </si>
  <si>
    <t>Скотч алюминиевый 50 мм х 25 м</t>
  </si>
  <si>
    <t>Скотч алюминиевый 50 мм х 50 м</t>
  </si>
  <si>
    <t>Скотч белый 48*25</t>
  </si>
  <si>
    <t>Скотч зеленый 48*25</t>
  </si>
  <si>
    <t>Скотч черный 48*25</t>
  </si>
  <si>
    <t>Стрейч-пленка</t>
  </si>
  <si>
    <t>руб/кг</t>
  </si>
  <si>
    <t xml:space="preserve">руб/шт </t>
  </si>
  <si>
    <t>Пленка-стрейч 500*300 20 мкм (2 кг)</t>
  </si>
  <si>
    <t>Пленка-стрейч втор 500*300 20 мкм (2 кг)</t>
  </si>
  <si>
    <t>ПЛЕНКИ</t>
  </si>
  <si>
    <t>Паро-гидроизоляционные мембраны</t>
  </si>
  <si>
    <r>
      <t>руб/м</t>
    </r>
    <r>
      <rPr>
        <b/>
        <sz val="10"/>
        <rFont val="Arial"/>
        <family val="2"/>
        <charset val="204"/>
      </rPr>
      <t>²</t>
    </r>
  </si>
  <si>
    <t>Укрывной материал</t>
  </si>
  <si>
    <t>Спанбонд СУФ белый 60г/м2 3,2м 150пог.м</t>
  </si>
  <si>
    <t>480 м2</t>
  </si>
  <si>
    <t>Спанбонд СУФ черный 60г/м2 3,2м 150пог.м</t>
  </si>
  <si>
    <t>Геотекстиль</t>
  </si>
  <si>
    <t>Геотекстиль иглопроб. 100 2*100м (200м2) рулон</t>
  </si>
  <si>
    <t>500</t>
  </si>
  <si>
    <t>Шпагат клубок 3-х нитка (500м)</t>
  </si>
  <si>
    <t>Канат джутовый в бухте 6мм</t>
  </si>
  <si>
    <t>Канат джутовый в бухте 8мм</t>
  </si>
  <si>
    <t>25</t>
  </si>
  <si>
    <t>Канат джутовый в бухте 10мм</t>
  </si>
  <si>
    <t>Канат джутовый в бухте от 12мм до 18 мм</t>
  </si>
  <si>
    <r>
      <t xml:space="preserve">Внешний </t>
    </r>
    <r>
      <rPr>
        <b/>
        <sz val="12"/>
        <color indexed="8"/>
        <rFont val="Symbol"/>
        <family val="1"/>
        <charset val="2"/>
      </rPr>
      <t>Æ</t>
    </r>
    <r>
      <rPr>
        <b/>
        <sz val="12"/>
        <color indexed="8"/>
        <rFont val="Arial"/>
        <family val="2"/>
        <charset val="204"/>
      </rPr>
      <t>, мм</t>
    </r>
  </si>
  <si>
    <t>Спанбонд СУФ 17 ш.3,2*10м (шт.) белый</t>
  </si>
  <si>
    <t>Спанбонд СУФ 30 ш.3,2*10м (шт.) белый</t>
  </si>
  <si>
    <t>Спанбонд СУФ 42 ш.3,2*10м (шт.) белый</t>
  </si>
  <si>
    <t>Спанбонд СУФ 60 ш.3,2*10м (шт.) белый</t>
  </si>
  <si>
    <r>
      <t>руб/м</t>
    </r>
    <r>
      <rPr>
        <b/>
        <sz val="11"/>
        <rFont val="Arial"/>
        <family val="2"/>
        <charset val="204"/>
      </rPr>
      <t>²</t>
    </r>
  </si>
  <si>
    <t>Базальтовая огнеупорная рулонная изоляция</t>
  </si>
  <si>
    <t xml:space="preserve">Экран базальтовый огнезащитный, плиты  </t>
  </si>
  <si>
    <t>Спанбонд СУФ 60  ш.3,2*10м (шт.) черный</t>
  </si>
  <si>
    <t>Геотекстиль 60 г/м² 1,6м х 25м рулон (40м кв)</t>
  </si>
  <si>
    <t>Геотекстиль 80 г/м² 1,6м х 25м рулон (40м кв)</t>
  </si>
  <si>
    <t>Геотекстиль 100 г/м² 1,6м х 25м рулон (40м кв)</t>
  </si>
  <si>
    <t>Манжеты кровельные</t>
  </si>
  <si>
    <t>Герметик "Мастер Флэш" каучуковый в тубах 310мл</t>
  </si>
  <si>
    <t>Манжета кровельная угловая "Мастер Флэш" RES № 6 (203-280) силикон (красн, коричн, черн, зелен, сер.)</t>
  </si>
  <si>
    <t>Манжета кровельная угловая "Мастер Флэш" RES 17 (75-200мм) силикон (красн, черн, корич, зел, серый)</t>
  </si>
  <si>
    <t>руб/м.п.</t>
  </si>
  <si>
    <t>32м2</t>
  </si>
  <si>
    <t xml:space="preserve">руб/рул </t>
  </si>
  <si>
    <t>м2/шт</t>
  </si>
  <si>
    <t>м2/рул</t>
  </si>
  <si>
    <r>
      <t>м</t>
    </r>
    <r>
      <rPr>
        <b/>
        <sz val="10"/>
        <rFont val="Arial"/>
        <family val="2"/>
        <charset val="204"/>
      </rPr>
      <t>²/рул</t>
    </r>
  </si>
  <si>
    <t>Геомембрана</t>
  </si>
  <si>
    <t xml:space="preserve">Профилированная геомембрана ПНД 8 мм 2*20м </t>
  </si>
  <si>
    <t>6\6</t>
  </si>
  <si>
    <t>160\13</t>
  </si>
  <si>
    <t>в бухтах</t>
  </si>
  <si>
    <t>Шпагат</t>
  </si>
  <si>
    <t>6 мм</t>
  </si>
  <si>
    <t>9 мм</t>
  </si>
  <si>
    <t>13 мм</t>
  </si>
  <si>
    <t>Спанбонд СУФ белый 40г/м2 3,2м 200пог.м</t>
  </si>
  <si>
    <t>640 м2</t>
  </si>
  <si>
    <t>Размер, см</t>
  </si>
  <si>
    <t>40 х 60</t>
  </si>
  <si>
    <t>Щетинистое покрытие</t>
  </si>
  <si>
    <t>Размер, м</t>
  </si>
  <si>
    <t>0,9 х 15</t>
  </si>
  <si>
    <t>Щетинистое покрытие (Зеленый)</t>
  </si>
  <si>
    <t>Щетинистое покрытие (Коричневый)</t>
  </si>
  <si>
    <t>Щетинистое покрытие
(Мокрый асфальт)</t>
  </si>
  <si>
    <t>Щетинистое покрытие 
(Серый металлик)</t>
  </si>
  <si>
    <t>Щетинистое покрытие 
(Темный шоколад)</t>
  </si>
  <si>
    <t>Щетинистое покрытие 
(Черный)</t>
  </si>
  <si>
    <t>100х150х1,6</t>
  </si>
  <si>
    <t>50х100х1,6</t>
  </si>
  <si>
    <t>80х120х1,6</t>
  </si>
  <si>
    <t>Резиновые покрытия</t>
  </si>
  <si>
    <t>Резиновое покрытие "Монетка"</t>
  </si>
  <si>
    <t>Резиновое покрытие "Ёлочка"</t>
  </si>
  <si>
    <t>Резиновое покрытие "Шашки"</t>
  </si>
  <si>
    <t>руб/рулон</t>
  </si>
  <si>
    <t>1,5 х 10</t>
  </si>
  <si>
    <t>1,2 х 10</t>
  </si>
  <si>
    <t>Трава искусственная "Arko"</t>
  </si>
  <si>
    <t>Трава искусственная "August"</t>
  </si>
  <si>
    <t>2 х 10</t>
  </si>
  <si>
    <t>1 х 5</t>
  </si>
  <si>
    <t>руб.\рулон</t>
  </si>
  <si>
    <t>Искусственная трава</t>
  </si>
  <si>
    <t>Высота, мм</t>
  </si>
  <si>
    <t>Ковры придверные</t>
  </si>
  <si>
    <t>Резиновый коврик "Кленовые листья"</t>
  </si>
  <si>
    <t>Резиновый коврик "Следы"</t>
  </si>
  <si>
    <t>Коврик резиновый ячеистый грязесборный</t>
  </si>
  <si>
    <t>Коврик из щетинистого покрытия (Зеленый, Серый, Коричневый)</t>
  </si>
  <si>
    <t>60 х 90</t>
  </si>
  <si>
    <t>45 х 60</t>
  </si>
  <si>
    <t xml:space="preserve">НПЭ 01 </t>
  </si>
  <si>
    <t>Изолон НПЭ</t>
  </si>
  <si>
    <t>15\6</t>
  </si>
  <si>
    <t>65\9</t>
  </si>
  <si>
    <t>65\13</t>
  </si>
  <si>
    <t>133\9</t>
  </si>
  <si>
    <t>133\13</t>
  </si>
  <si>
    <t>Геотекстиль ЭКО 80 г/м² 1,6м х 25м рулон (40м кв)</t>
  </si>
  <si>
    <t>Геотекстиль ЭКО 100 г/м² 1,6м х 25м рулон (40м кв)</t>
  </si>
  <si>
    <t>Геотекстиль ЭКО 150 г/м² 1,6м х 25 м рулон (40м кв)</t>
  </si>
  <si>
    <t>Геотекстиль ЭКО 200 г/м² 1,6м х 25 м рулон (40м кв)</t>
  </si>
  <si>
    <t>Геотекстиль ЭКО</t>
  </si>
  <si>
    <t>Геотекстиль иглопробивной</t>
  </si>
  <si>
    <t>Ковры придверные ворсистые</t>
  </si>
  <si>
    <t>35 х 55</t>
  </si>
  <si>
    <t>50 х 80</t>
  </si>
  <si>
    <t>45 х 75</t>
  </si>
  <si>
    <t>Коврик придверный с принтом "Котик" с бортом, цв. коричневый</t>
  </si>
  <si>
    <t>Коврик придверный с рельефным рисунком "Лапки", цв. серый</t>
  </si>
  <si>
    <t>Коврик придверный с рельефным рисунком "Плитка", цв. бежевый</t>
  </si>
  <si>
    <t>Коврик принтованный рельефный "Эшли"</t>
  </si>
  <si>
    <t>Коврик принтованный рельефный "Меланж"</t>
  </si>
  <si>
    <t>Ковры и лотки ЭВА</t>
  </si>
  <si>
    <t>31 х 51 х 1</t>
  </si>
  <si>
    <t>Лоток ячеистый СОТА (черный, коричневый)</t>
  </si>
  <si>
    <t>Лоток ячеистый РОМБ (серый, бежевый)</t>
  </si>
  <si>
    <t>Лоток ячеистый СОТА (черный, серый)</t>
  </si>
  <si>
    <t>70 х 35</t>
  </si>
  <si>
    <t>Лоток для обуви (черный, серый)</t>
  </si>
  <si>
    <t>31 х 51 х 3</t>
  </si>
  <si>
    <t>Коврик универсальный, ячеистый РОМБ (черный, серый)</t>
  </si>
  <si>
    <t>43 х 62</t>
  </si>
  <si>
    <t>Коврик универсальный, ячеистый СОТА (коричневый, бежевый)</t>
  </si>
  <si>
    <t>Коврик универсальный, ячеистый СОТА (серый, черный, коричневый, бежевый)</t>
  </si>
  <si>
    <t>62 х 62</t>
  </si>
  <si>
    <t>Коврик универсальный, ячеистый РОМБ (серый, коричневый)</t>
  </si>
  <si>
    <t>130 х 80</t>
  </si>
  <si>
    <t>Коврик универсальный, ячеистый СОТА (черный, бежевый)</t>
  </si>
  <si>
    <t>Ковёр придверный "EKSPO", (без канта) (коричневый, серый, черный)</t>
  </si>
  <si>
    <t>Ковёр придверный "EKSPO" ПЭ, (коричневый, серый)</t>
  </si>
  <si>
    <t>Коврик придверный ПВХ "Start", (коричневый, серый)</t>
  </si>
  <si>
    <t>1 х 10</t>
  </si>
  <si>
    <r>
      <t>Плотность г/м</t>
    </r>
    <r>
      <rPr>
        <b/>
        <sz val="12"/>
        <rFont val="Calibri"/>
        <family val="2"/>
        <charset val="204"/>
      </rPr>
      <t>²</t>
    </r>
  </si>
  <si>
    <t>руб\рулон</t>
  </si>
  <si>
    <t>вес, кг</t>
  </si>
  <si>
    <t>руб/тюк</t>
  </si>
  <si>
    <t>Ячейка, мм</t>
  </si>
  <si>
    <t>Сетка стеклотканевая</t>
  </si>
  <si>
    <t>Сетка малярная XGLASS</t>
  </si>
  <si>
    <t>2 х 2</t>
  </si>
  <si>
    <t>1 х 20</t>
  </si>
  <si>
    <t>1 х 50</t>
  </si>
  <si>
    <t>Сетка штукатурная XGLASS</t>
  </si>
  <si>
    <t>5 х 5</t>
  </si>
  <si>
    <t>Сетка фасадная XGLASS</t>
  </si>
  <si>
    <t>Лента серпянка самоклеющаяся XGLASS 100 мм х 45 м</t>
  </si>
  <si>
    <t>Лопаты зимние</t>
  </si>
  <si>
    <t>240х300х710</t>
  </si>
  <si>
    <t>440х315</t>
  </si>
  <si>
    <t>400х390</t>
  </si>
  <si>
    <t>475х400</t>
  </si>
  <si>
    <t>415х410</t>
  </si>
  <si>
    <t>460х400</t>
  </si>
  <si>
    <t>700х465</t>
  </si>
  <si>
    <t>Лопата автомобильная в сборе (с ал. пл.)</t>
  </si>
  <si>
    <t>Лопата снеговая "Крепышок" (пластик, оц. пл.)</t>
  </si>
  <si>
    <t>Лопата снеговая "Купец-1" (пластик, оц. пл.)</t>
  </si>
  <si>
    <t>Лопата снеговая "Оранж" (поликарбонат, без пл.)</t>
  </si>
  <si>
    <t>Лопата снеговая "Памир" (пластик, оц. пл.)</t>
  </si>
  <si>
    <t>Лопата снеговая "Черная" (поликарбонат, без пл.)</t>
  </si>
  <si>
    <t>Скрепер "Пилатус" (пластик, ал. пл.)</t>
  </si>
  <si>
    <t>800х500</t>
  </si>
  <si>
    <t>Скрепер на колесиках "Кайлас" (пластик, ал. пл.) с мет. краш. ручкой</t>
  </si>
  <si>
    <t>Ледоруб топор цельнокованный с трубой d=25мм резиновой ручкой Б2 вес 1,75 кг</t>
  </si>
  <si>
    <t>Ледоруб топор Б3 сварной порошок с пластиковой ручкой</t>
  </si>
  <si>
    <t>СТРОЙБОНД A Ветро-влагозащитная мембрана</t>
  </si>
  <si>
    <t>СТРОЙБОНД B Пароизоляционный материал</t>
  </si>
  <si>
    <t>СТРОЙБОНД C Гидро-пароизоляционный материал</t>
  </si>
  <si>
    <t>ИЗОБОНД A PREMIUM CLASS
 Ветро-влагозащитная мембрана</t>
  </si>
  <si>
    <t>ИЗОБОНД B PREMIUM CLASS
 Пароизоляционный материал</t>
  </si>
  <si>
    <t>ИЗОБОНД С PREMIUM CLASS
 Гидро-пароизоляционный материал</t>
  </si>
  <si>
    <t>ИЗОБОНД D PREMIUM CLASS
 Универсальный гидро-пароизоляционный материал</t>
  </si>
  <si>
    <t>СТРОЙБОНД D
 Универсальный гидро-пароизоляционный материал</t>
  </si>
  <si>
    <t>Манжета кровельная прямая №8 (180-330мм.) Силикон (красн, черн, корич, зел, серый)</t>
  </si>
  <si>
    <t>215,00</t>
  </si>
  <si>
    <t>Лента ППЭ 3003 самокл.</t>
  </si>
  <si>
    <t>Лента ППЭ 3005 самокл.</t>
  </si>
  <si>
    <t>Лента ППЭ 3008 самокл.</t>
  </si>
  <si>
    <t>Лента ППЭ 3010 самокл.</t>
  </si>
  <si>
    <t>Лента НПЭ 03 самокл.</t>
  </si>
  <si>
    <t>Лента НПЭ 05 самокл.</t>
  </si>
  <si>
    <t>Лента НПЭ 08 самокл.</t>
  </si>
  <si>
    <t>Лента НПЭ 10 самокл.</t>
  </si>
  <si>
    <t xml:space="preserve"> Скотч упаковочный бесцветный 48 мм х 150 м </t>
  </si>
  <si>
    <t>Фольма-холст ХФК 500-20</t>
  </si>
  <si>
    <t>1000*20000</t>
  </si>
  <si>
    <r>
      <rPr>
        <b/>
        <sz val="14"/>
        <rFont val="Arial"/>
        <family val="2"/>
        <charset val="204"/>
      </rPr>
      <t xml:space="preserve">  НПЭ</t>
    </r>
    <r>
      <rPr>
        <b/>
        <sz val="10"/>
        <rFont val="Arial"/>
        <family val="2"/>
        <charset val="204"/>
      </rPr>
      <t xml:space="preserve">                                                                                (цены действительны с 01.01.2025)</t>
    </r>
  </si>
  <si>
    <t>Марка изолона</t>
  </si>
  <si>
    <t>Изолон НПЭ Фольгированный</t>
  </si>
  <si>
    <t>НПЭФ 02</t>
  </si>
  <si>
    <t>НПЭФ 03</t>
  </si>
  <si>
    <t>НПЭФ 04</t>
  </si>
  <si>
    <t>НПЭФ 05</t>
  </si>
  <si>
    <t>НПЭФ 08</t>
  </si>
  <si>
    <t>НПЭФ 10</t>
  </si>
  <si>
    <t>Геотекстиль 80 г/м²</t>
  </si>
  <si>
    <t>Геотекстиль 60 г/м²</t>
  </si>
  <si>
    <t>Геотекстиль 100 г/м²</t>
  </si>
  <si>
    <t>Геотекстиль 150 г/м²</t>
  </si>
  <si>
    <t>Стоимость (руб\пог.м.)</t>
  </si>
  <si>
    <t>Длина рулона (м.)</t>
  </si>
  <si>
    <t>Геотекстиль 150 г/м² 1,6м х 25м рулон (40м кв)</t>
  </si>
  <si>
    <t>Геотекстиль 60 г/м² 1,6м х 10м рулон (16м кв)</t>
  </si>
  <si>
    <t>Геотекстиль 80 г/м² 1,6м х 10м рулон (16м кв)</t>
  </si>
  <si>
    <t>Геотекстиль 100 г/м² 1,6м х 10м рулон (16м кв)</t>
  </si>
  <si>
    <t>Геотекстиль 150 г/м² 1,6м х 10м рулон (16м кв)</t>
  </si>
  <si>
    <t>Скотч алюминиевый армированный 50 мм х 25 м</t>
  </si>
  <si>
    <t>Скотч алюминиевый армированный 50 мм х 50 м</t>
  </si>
  <si>
    <t>Сетка антимоскитная серая XGLASS</t>
  </si>
  <si>
    <t>1,4 х 30</t>
  </si>
  <si>
    <t>Сетка фасадная XGLASS синяя</t>
  </si>
  <si>
    <t>Геотекстиль иглопроб. 150 2*50м (100м2) рулон</t>
  </si>
  <si>
    <t>Геотекстиль иглопроб. 200 2*50м (100м2) рулон</t>
  </si>
  <si>
    <t>Геотекстиль иглопроб. 250 2*50м (100м2) рулон</t>
  </si>
  <si>
    <t>Геотекстиль иглопроб. 300 2*50м (100м2) рулон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</si>
</sst>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b/>
      <i/>
      <sz val="10"/>
      <name val="Arial"/>
      <family val="2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10"/>
      <color theme="1"/>
      <name val="Calibri"/>
      <family val="2"/>
      <scheme val="minor"/>
    </font>
    <font>
      <i/>
      <sz val="14"/>
      <name val="Arial Cyr"/>
      <charset val="204"/>
    </font>
    <font>
      <i/>
      <sz val="10"/>
      <name val="Arial Cyr"/>
      <charset val="204"/>
    </font>
    <font>
      <sz val="14"/>
      <name val="Arial Cyr"/>
      <charset val="204"/>
    </font>
    <font>
      <sz val="11"/>
      <color indexed="8"/>
      <name val="Calibri"/>
      <family val="2"/>
      <charset val="204"/>
    </font>
    <font>
      <b/>
      <u/>
      <sz val="12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9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b/>
      <sz val="10"/>
      <name val="Calibri"/>
      <family val="2"/>
      <charset val="204"/>
    </font>
    <font>
      <b/>
      <sz val="12"/>
      <name val="Arial Cyr"/>
      <charset val="204"/>
    </font>
    <font>
      <b/>
      <sz val="12"/>
      <name val="Arial"/>
      <family val="2"/>
      <charset val="204"/>
    </font>
    <font>
      <b/>
      <sz val="23"/>
      <name val="Arial"/>
      <family val="2"/>
      <charset val="204"/>
    </font>
    <font>
      <sz val="12"/>
      <name val="Arial Cyr"/>
      <charset val="204"/>
    </font>
    <font>
      <b/>
      <i/>
      <sz val="12"/>
      <name val="Arial Cyr"/>
      <charset val="204"/>
    </font>
    <font>
      <b/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sz val="11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Calibri"/>
      <family val="2"/>
      <scheme val="minor"/>
    </font>
    <font>
      <b/>
      <sz val="12"/>
      <color indexed="8"/>
      <name val="Symbol"/>
      <family val="1"/>
      <charset val="2"/>
    </font>
    <font>
      <b/>
      <sz val="12"/>
      <color indexed="8"/>
      <name val="Calibri"/>
      <family val="2"/>
      <charset val="204"/>
    </font>
    <font>
      <b/>
      <sz val="12"/>
      <name val="Arial Cyr"/>
      <family val="2"/>
      <charset val="204"/>
    </font>
    <font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Arial Cyr"/>
      <charset val="204"/>
    </font>
    <font>
      <sz val="10"/>
      <color theme="1"/>
      <name val="Arial Cyr"/>
      <charset val="204"/>
    </font>
    <font>
      <b/>
      <sz val="12"/>
      <name val="Calibri"/>
      <family val="2"/>
      <charset val="204"/>
    </font>
    <font>
      <b/>
      <i/>
      <sz val="12"/>
      <name val="Arial"/>
      <family val="2"/>
      <charset val="204"/>
    </font>
    <font>
      <b/>
      <sz val="12"/>
      <color theme="1"/>
      <name val="Arial Cyr"/>
      <charset val="204"/>
    </font>
    <font>
      <b/>
      <sz val="14"/>
      <color theme="1"/>
      <name val="Arial Cyr"/>
      <charset val="204"/>
    </font>
    <font>
      <sz val="12"/>
      <color theme="1"/>
      <name val="Arial Cyr"/>
      <charset val="204"/>
    </font>
    <font>
      <sz val="12"/>
      <color indexed="8"/>
      <name val="Arial"/>
      <family val="2"/>
      <charset val="204"/>
    </font>
    <font>
      <i/>
      <sz val="1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AD16A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F2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3" fillId="0" borderId="0"/>
    <xf numFmtId="0" fontId="13" fillId="0" borderId="0"/>
  </cellStyleXfs>
  <cellXfs count="373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0" fontId="5" fillId="0" borderId="1" xfId="1" applyFont="1" applyBorder="1" applyAlignment="1">
      <alignment horizontal="center" vertical="center" wrapText="1" shrinkToFit="1"/>
    </xf>
    <xf numFmtId="0" fontId="1" fillId="0" borderId="1" xfId="1" applyBorder="1" applyAlignment="1">
      <alignment horizontal="center" vertical="center" wrapText="1" shrinkToFit="1"/>
    </xf>
    <xf numFmtId="0" fontId="1" fillId="4" borderId="1" xfId="1" applyFill="1" applyBorder="1" applyAlignment="1">
      <alignment horizontal="center" vertical="center" wrapText="1" shrinkToFit="1"/>
    </xf>
    <xf numFmtId="2" fontId="0" fillId="0" borderId="1" xfId="0" applyNumberForma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2" fontId="5" fillId="0" borderId="1" xfId="1" applyNumberFormat="1" applyFont="1" applyBorder="1" applyAlignment="1">
      <alignment horizontal="center" vertical="center" wrapText="1" shrinkToFit="1"/>
    </xf>
    <xf numFmtId="0" fontId="1" fillId="0" borderId="1" xfId="1" applyBorder="1" applyAlignment="1" applyProtection="1">
      <alignment horizontal="center" vertical="center" wrapText="1" shrinkToFit="1"/>
      <protection locked="0"/>
    </xf>
    <xf numFmtId="0" fontId="13" fillId="0" borderId="0" xfId="2"/>
    <xf numFmtId="0" fontId="15" fillId="0" borderId="0" xfId="2" applyFont="1"/>
    <xf numFmtId="0" fontId="16" fillId="0" borderId="0" xfId="2" applyFont="1" applyAlignment="1">
      <alignment horizontal="justify"/>
    </xf>
    <xf numFmtId="0" fontId="13" fillId="0" borderId="2" xfId="2" applyBorder="1" applyAlignment="1">
      <alignment horizontal="center"/>
    </xf>
    <xf numFmtId="0" fontId="13" fillId="0" borderId="13" xfId="2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8" fillId="9" borderId="1" xfId="0" applyFont="1" applyFill="1" applyBorder="1"/>
    <xf numFmtId="0" fontId="8" fillId="9" borderId="1" xfId="0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1" fillId="0" borderId="1" xfId="1" applyNumberFormat="1" applyBorder="1" applyAlignment="1">
      <alignment horizontal="center" vertical="center"/>
    </xf>
    <xf numFmtId="0" fontId="4" fillId="6" borderId="1" xfId="1" applyFont="1" applyFill="1" applyBorder="1" applyAlignment="1">
      <alignment vertical="center" wrapText="1" shrinkToFit="1"/>
    </xf>
    <xf numFmtId="0" fontId="4" fillId="6" borderId="1" xfId="1" applyFont="1" applyFill="1" applyBorder="1" applyAlignment="1">
      <alignment horizontal="center" vertical="center" wrapText="1" shrinkToFit="1"/>
    </xf>
    <xf numFmtId="2" fontId="4" fillId="6" borderId="1" xfId="0" applyNumberFormat="1" applyFont="1" applyFill="1" applyBorder="1" applyAlignment="1">
      <alignment horizontal="center" vertical="center"/>
    </xf>
    <xf numFmtId="0" fontId="15" fillId="0" borderId="1" xfId="2" applyFont="1" applyBorder="1" applyAlignment="1">
      <alignment horizontal="center" wrapText="1"/>
    </xf>
    <xf numFmtId="16" fontId="15" fillId="0" borderId="1" xfId="2" applyNumberFormat="1" applyFont="1" applyBorder="1" applyAlignment="1">
      <alignment horizontal="center" wrapText="1"/>
    </xf>
    <xf numFmtId="2" fontId="22" fillId="0" borderId="1" xfId="3" applyNumberFormat="1" applyFont="1" applyBorder="1" applyAlignment="1">
      <alignment horizontal="center" vertical="center"/>
    </xf>
    <xf numFmtId="2" fontId="7" fillId="2" borderId="11" xfId="0" applyNumberFormat="1" applyFont="1" applyFill="1" applyBorder="1" applyAlignment="1">
      <alignment vertical="center"/>
    </xf>
    <xf numFmtId="0" fontId="7" fillId="2" borderId="11" xfId="1" applyFont="1" applyFill="1" applyBorder="1" applyAlignment="1">
      <alignment vertical="center" wrapText="1" shrinkToFit="1"/>
    </xf>
    <xf numFmtId="0" fontId="6" fillId="6" borderId="1" xfId="1" applyFont="1" applyFill="1" applyBorder="1" applyAlignment="1" applyProtection="1">
      <alignment horizontal="center" vertical="center" wrapText="1" shrinkToFit="1"/>
      <protection locked="0"/>
    </xf>
    <xf numFmtId="2" fontId="6" fillId="6" borderId="1" xfId="1" applyNumberFormat="1" applyFont="1" applyFill="1" applyBorder="1" applyAlignment="1">
      <alignment horizontal="center" vertical="center"/>
    </xf>
    <xf numFmtId="0" fontId="22" fillId="0" borderId="1" xfId="1" applyFont="1" applyBorder="1" applyAlignment="1">
      <alignment horizontal="center" vertical="center" wrapText="1" shrinkToFit="1"/>
    </xf>
    <xf numFmtId="0" fontId="25" fillId="0" borderId="1" xfId="1" applyFont="1" applyBorder="1" applyAlignment="1">
      <alignment horizontal="center" vertical="center" wrapText="1" shrinkToFit="1"/>
    </xf>
    <xf numFmtId="2" fontId="22" fillId="0" borderId="1" xfId="0" applyNumberFormat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2" fontId="22" fillId="0" borderId="8" xfId="0" applyNumberFormat="1" applyFont="1" applyBorder="1" applyAlignment="1">
      <alignment horizontal="center" vertical="center"/>
    </xf>
    <xf numFmtId="0" fontId="25" fillId="0" borderId="5" xfId="1" applyFont="1" applyBorder="1" applyAlignment="1" applyProtection="1">
      <alignment horizontal="center" vertical="center" wrapText="1" shrinkToFit="1"/>
      <protection locked="0"/>
    </xf>
    <xf numFmtId="0" fontId="25" fillId="0" borderId="1" xfId="1" applyFont="1" applyBorder="1" applyAlignment="1" applyProtection="1">
      <alignment horizontal="center" vertical="center" wrapText="1" shrinkToFit="1"/>
      <protection locked="0"/>
    </xf>
    <xf numFmtId="2" fontId="22" fillId="0" borderId="1" xfId="1" applyNumberFormat="1" applyFont="1" applyBorder="1" applyAlignment="1">
      <alignment horizontal="center" vertical="center" wrapText="1" shrinkToFit="1"/>
    </xf>
    <xf numFmtId="1" fontId="26" fillId="0" borderId="1" xfId="0" applyNumberFormat="1" applyFont="1" applyBorder="1" applyAlignment="1">
      <alignment horizontal="center" vertical="center"/>
    </xf>
    <xf numFmtId="1" fontId="22" fillId="0" borderId="1" xfId="1" applyNumberFormat="1" applyFont="1" applyBorder="1" applyAlignment="1">
      <alignment horizontal="center" vertical="center"/>
    </xf>
    <xf numFmtId="49" fontId="28" fillId="0" borderId="1" xfId="1" applyNumberFormat="1" applyFont="1" applyBorder="1" applyAlignment="1">
      <alignment horizontal="center" vertical="center"/>
    </xf>
    <xf numFmtId="2" fontId="22" fillId="0" borderId="1" xfId="1" applyNumberFormat="1" applyFont="1" applyBorder="1" applyAlignment="1">
      <alignment horizontal="center" vertical="center"/>
    </xf>
    <xf numFmtId="1" fontId="22" fillId="0" borderId="12" xfId="1" applyNumberFormat="1" applyFont="1" applyBorder="1" applyAlignment="1">
      <alignment horizontal="center" vertical="center"/>
    </xf>
    <xf numFmtId="49" fontId="28" fillId="0" borderId="12" xfId="1" applyNumberFormat="1" applyFont="1" applyBorder="1" applyAlignment="1">
      <alignment horizontal="center" vertical="center"/>
    </xf>
    <xf numFmtId="2" fontId="22" fillId="0" borderId="12" xfId="1" applyNumberFormat="1" applyFont="1" applyBorder="1" applyAlignment="1">
      <alignment horizontal="center" vertical="center"/>
    </xf>
    <xf numFmtId="1" fontId="22" fillId="0" borderId="5" xfId="1" applyNumberFormat="1" applyFont="1" applyBorder="1" applyAlignment="1">
      <alignment horizontal="center" vertical="center"/>
    </xf>
    <xf numFmtId="49" fontId="28" fillId="0" borderId="5" xfId="1" applyNumberFormat="1" applyFont="1" applyBorder="1" applyAlignment="1">
      <alignment horizontal="center" vertical="center"/>
    </xf>
    <xf numFmtId="2" fontId="22" fillId="0" borderId="5" xfId="1" applyNumberFormat="1" applyFont="1" applyBorder="1" applyAlignment="1">
      <alignment horizontal="center" vertical="center"/>
    </xf>
    <xf numFmtId="1" fontId="22" fillId="0" borderId="8" xfId="1" applyNumberFormat="1" applyFont="1" applyBorder="1" applyAlignment="1">
      <alignment horizontal="center" vertical="center"/>
    </xf>
    <xf numFmtId="49" fontId="28" fillId="0" borderId="8" xfId="1" applyNumberFormat="1" applyFont="1" applyBorder="1" applyAlignment="1">
      <alignment horizontal="center" vertical="center"/>
    </xf>
    <xf numFmtId="2" fontId="22" fillId="0" borderId="8" xfId="1" applyNumberFormat="1" applyFont="1" applyBorder="1" applyAlignment="1">
      <alignment horizontal="center" vertical="center"/>
    </xf>
    <xf numFmtId="2" fontId="30" fillId="0" borderId="2" xfId="1" applyNumberFormat="1" applyFont="1" applyBorder="1" applyAlignment="1">
      <alignment vertical="center" wrapText="1" shrinkToFit="1"/>
    </xf>
    <xf numFmtId="2" fontId="30" fillId="0" borderId="13" xfId="1" applyNumberFormat="1" applyFont="1" applyBorder="1" applyAlignment="1">
      <alignment vertical="center" wrapText="1" shrinkToFit="1"/>
    </xf>
    <xf numFmtId="49" fontId="31" fillId="0" borderId="1" xfId="1" applyNumberFormat="1" applyFont="1" applyBorder="1" applyAlignment="1">
      <alignment horizontal="center" vertical="center"/>
    </xf>
    <xf numFmtId="2" fontId="30" fillId="0" borderId="16" xfId="1" applyNumberFormat="1" applyFont="1" applyBorder="1" applyAlignment="1">
      <alignment vertical="center" wrapText="1" shrinkToFit="1"/>
    </xf>
    <xf numFmtId="2" fontId="30" fillId="0" borderId="4" xfId="1" applyNumberFormat="1" applyFont="1" applyBorder="1" applyAlignment="1">
      <alignment vertical="center" wrapText="1" shrinkToFit="1"/>
    </xf>
    <xf numFmtId="2" fontId="22" fillId="0" borderId="14" xfId="1" applyNumberFormat="1" applyFont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 vertical="center"/>
    </xf>
    <xf numFmtId="0" fontId="26" fillId="6" borderId="1" xfId="1" applyFont="1" applyFill="1" applyBorder="1" applyAlignment="1">
      <alignment horizontal="center" vertical="center" wrapText="1" shrinkToFit="1"/>
    </xf>
    <xf numFmtId="49" fontId="26" fillId="6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/>
    </xf>
    <xf numFmtId="0" fontId="30" fillId="0" borderId="1" xfId="1" applyFont="1" applyBorder="1" applyAlignment="1">
      <alignment horizontal="center" vertical="center" wrapText="1" shrinkToFit="1"/>
    </xf>
    <xf numFmtId="49" fontId="25" fillId="0" borderId="1" xfId="1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0" fontId="25" fillId="0" borderId="12" xfId="1" applyFont="1" applyBorder="1" applyAlignment="1" applyProtection="1">
      <alignment horizontal="center" vertical="center" wrapText="1" shrinkToFit="1"/>
      <protection locked="0"/>
    </xf>
    <xf numFmtId="0" fontId="31" fillId="0" borderId="1" xfId="0" applyFont="1" applyBorder="1"/>
    <xf numFmtId="2" fontId="22" fillId="0" borderId="1" xfId="0" applyNumberFormat="1" applyFont="1" applyBorder="1" applyAlignment="1">
      <alignment horizontal="center"/>
    </xf>
    <xf numFmtId="2" fontId="29" fillId="0" borderId="1" xfId="1" applyNumberFormat="1" applyFont="1" applyBorder="1" applyAlignment="1" applyProtection="1">
      <alignment horizontal="center" vertical="center" wrapText="1" shrinkToFit="1"/>
      <protection locked="0"/>
    </xf>
    <xf numFmtId="2" fontId="30" fillId="0" borderId="1" xfId="1" applyNumberFormat="1" applyFont="1" applyBorder="1" applyAlignment="1" applyProtection="1">
      <alignment horizontal="center" vertical="center" wrapText="1" shrinkToFit="1"/>
      <protection locked="0"/>
    </xf>
    <xf numFmtId="2" fontId="23" fillId="0" borderId="1" xfId="1" applyNumberFormat="1" applyFont="1" applyBorder="1" applyAlignment="1">
      <alignment horizontal="center" vertical="center"/>
    </xf>
    <xf numFmtId="0" fontId="31" fillId="0" borderId="0" xfId="0" applyFont="1"/>
    <xf numFmtId="0" fontId="15" fillId="3" borderId="1" xfId="2" applyFont="1" applyFill="1" applyBorder="1" applyAlignment="1">
      <alignment horizontal="center" wrapText="1"/>
    </xf>
    <xf numFmtId="0" fontId="35" fillId="0" borderId="11" xfId="2" applyFont="1" applyBorder="1" applyAlignment="1">
      <alignment horizontal="center"/>
    </xf>
    <xf numFmtId="2" fontId="29" fillId="0" borderId="1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29" fillId="0" borderId="1" xfId="1" applyFont="1" applyBorder="1" applyAlignment="1">
      <alignment horizontal="center" vertical="center" wrapText="1" shrinkToFit="1"/>
    </xf>
    <xf numFmtId="0" fontId="36" fillId="6" borderId="1" xfId="1" applyFont="1" applyFill="1" applyBorder="1" applyAlignment="1" applyProtection="1">
      <alignment horizontal="center" vertical="center" wrapText="1" shrinkToFit="1"/>
      <protection locked="0"/>
    </xf>
    <xf numFmtId="0" fontId="27" fillId="6" borderId="1" xfId="1" applyFont="1" applyFill="1" applyBorder="1" applyAlignment="1">
      <alignment horizontal="center" vertical="center" wrapText="1" shrinkToFit="1"/>
    </xf>
    <xf numFmtId="0" fontId="36" fillId="6" borderId="1" xfId="1" applyFont="1" applyFill="1" applyBorder="1" applyAlignment="1">
      <alignment horizontal="center" vertical="center" wrapText="1" shrinkToFit="1"/>
    </xf>
    <xf numFmtId="2" fontId="36" fillId="6" borderId="1" xfId="1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27" fillId="0" borderId="1" xfId="1" applyFont="1" applyBorder="1" applyAlignment="1">
      <alignment horizontal="left" vertical="center" wrapText="1" shrinkToFit="1"/>
    </xf>
    <xf numFmtId="2" fontId="23" fillId="0" borderId="11" xfId="1" applyNumberFormat="1" applyFont="1" applyBorder="1" applyAlignment="1">
      <alignment horizontal="left" vertical="center" wrapText="1" shrinkToFit="1"/>
    </xf>
    <xf numFmtId="2" fontId="23" fillId="0" borderId="15" xfId="1" applyNumberFormat="1" applyFont="1" applyBorder="1" applyAlignment="1">
      <alignment horizontal="left" vertical="center" wrapText="1" shrinkToFit="1"/>
    </xf>
    <xf numFmtId="2" fontId="22" fillId="0" borderId="1" xfId="0" applyNumberFormat="1" applyFont="1" applyBorder="1" applyAlignment="1">
      <alignment horizontal="left" vertical="center"/>
    </xf>
    <xf numFmtId="2" fontId="22" fillId="0" borderId="8" xfId="0" applyNumberFormat="1" applyFont="1" applyBorder="1" applyAlignment="1">
      <alignment horizontal="left" vertical="center"/>
    </xf>
    <xf numFmtId="2" fontId="26" fillId="0" borderId="1" xfId="0" applyNumberFormat="1" applyFont="1" applyBorder="1" applyAlignment="1">
      <alignment horizontal="left" vertical="center"/>
    </xf>
    <xf numFmtId="2" fontId="26" fillId="0" borderId="1" xfId="0" applyNumberFormat="1" applyFont="1" applyBorder="1" applyAlignment="1">
      <alignment horizontal="left" vertical="center" wrapText="1"/>
    </xf>
    <xf numFmtId="2" fontId="23" fillId="0" borderId="1" xfId="1" applyNumberFormat="1" applyFont="1" applyBorder="1" applyAlignment="1">
      <alignment horizontal="left" vertical="center" wrapText="1" shrinkToFit="1"/>
    </xf>
    <xf numFmtId="49" fontId="26" fillId="0" borderId="11" xfId="0" applyNumberFormat="1" applyFont="1" applyBorder="1" applyAlignment="1">
      <alignment horizontal="center" vertical="center"/>
    </xf>
    <xf numFmtId="49" fontId="26" fillId="0" borderId="13" xfId="0" applyNumberFormat="1" applyFont="1" applyBorder="1" applyAlignment="1">
      <alignment horizontal="center" vertical="center"/>
    </xf>
    <xf numFmtId="2" fontId="22" fillId="12" borderId="8" xfId="0" applyNumberFormat="1" applyFont="1" applyFill="1" applyBorder="1" applyAlignment="1">
      <alignment horizontal="center" vertical="center"/>
    </xf>
    <xf numFmtId="49" fontId="31" fillId="12" borderId="11" xfId="0" applyNumberFormat="1" applyFont="1" applyFill="1" applyBorder="1" applyAlignment="1">
      <alignment horizontal="center" vertical="center"/>
    </xf>
    <xf numFmtId="49" fontId="31" fillId="12" borderId="13" xfId="0" applyNumberFormat="1" applyFont="1" applyFill="1" applyBorder="1" applyAlignment="1">
      <alignment horizontal="center" vertical="center"/>
    </xf>
    <xf numFmtId="2" fontId="22" fillId="12" borderId="1" xfId="0" applyNumberFormat="1" applyFont="1" applyFill="1" applyBorder="1" applyAlignment="1">
      <alignment horizontal="center" vertical="center"/>
    </xf>
    <xf numFmtId="2" fontId="26" fillId="12" borderId="1" xfId="0" applyNumberFormat="1" applyFont="1" applyFill="1" applyBorder="1" applyAlignment="1">
      <alignment horizontal="center" vertical="center" wrapText="1"/>
    </xf>
    <xf numFmtId="49" fontId="26" fillId="12" borderId="11" xfId="0" applyNumberFormat="1" applyFont="1" applyFill="1" applyBorder="1" applyAlignment="1">
      <alignment horizontal="center" vertical="center"/>
    </xf>
    <xf numFmtId="49" fontId="26" fillId="12" borderId="13" xfId="0" applyNumberFormat="1" applyFont="1" applyFill="1" applyBorder="1" applyAlignment="1">
      <alignment horizontal="center" vertical="center"/>
    </xf>
    <xf numFmtId="49" fontId="4" fillId="6" borderId="1" xfId="0" applyNumberFormat="1" applyFont="1" applyFill="1" applyBorder="1" applyAlignment="1">
      <alignment horizontal="center" vertical="center"/>
    </xf>
    <xf numFmtId="2" fontId="22" fillId="13" borderId="1" xfId="3" applyNumberFormat="1" applyFont="1" applyFill="1" applyBorder="1" applyAlignment="1">
      <alignment horizontal="center" vertical="center"/>
    </xf>
    <xf numFmtId="2" fontId="22" fillId="13" borderId="1" xfId="1" applyNumberFormat="1" applyFont="1" applyFill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3" fontId="45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9" fillId="0" borderId="1" xfId="0" applyFont="1" applyBorder="1"/>
    <xf numFmtId="0" fontId="46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left" vertical="center"/>
    </xf>
    <xf numFmtId="0" fontId="9" fillId="0" borderId="8" xfId="0" applyFont="1" applyBorder="1"/>
    <xf numFmtId="0" fontId="9" fillId="0" borderId="14" xfId="0" applyFont="1" applyBorder="1"/>
    <xf numFmtId="49" fontId="46" fillId="0" borderId="1" xfId="0" applyNumberFormat="1" applyFont="1" applyBorder="1" applyAlignment="1">
      <alignment horizontal="center" vertical="center"/>
    </xf>
    <xf numFmtId="0" fontId="9" fillId="0" borderId="0" xfId="0" applyFont="1"/>
    <xf numFmtId="49" fontId="46" fillId="0" borderId="8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9" fillId="0" borderId="17" xfId="0" applyFont="1" applyBorder="1"/>
    <xf numFmtId="0" fontId="0" fillId="0" borderId="15" xfId="0" applyBorder="1"/>
    <xf numFmtId="0" fontId="45" fillId="0" borderId="13" xfId="0" applyFont="1" applyBorder="1" applyAlignment="1">
      <alignment horizontal="left" vertical="center"/>
    </xf>
    <xf numFmtId="0" fontId="9" fillId="0" borderId="15" xfId="0" applyFont="1" applyBorder="1"/>
    <xf numFmtId="0" fontId="9" fillId="0" borderId="18" xfId="0" applyFont="1" applyBorder="1"/>
    <xf numFmtId="0" fontId="46" fillId="0" borderId="5" xfId="0" applyFont="1" applyBorder="1"/>
    <xf numFmtId="0" fontId="46" fillId="0" borderId="8" xfId="0" applyFont="1" applyBorder="1"/>
    <xf numFmtId="0" fontId="26" fillId="6" borderId="11" xfId="1" applyFont="1" applyFill="1" applyBorder="1" applyAlignment="1">
      <alignment horizontal="center" vertical="center" wrapText="1" shrinkToFit="1"/>
    </xf>
    <xf numFmtId="49" fontId="26" fillId="6" borderId="1" xfId="0" applyNumberFormat="1" applyFont="1" applyFill="1" applyBorder="1" applyAlignment="1">
      <alignment horizontal="center" vertical="center"/>
    </xf>
    <xf numFmtId="2" fontId="7" fillId="2" borderId="15" xfId="0" applyNumberFormat="1" applyFont="1" applyFill="1" applyBorder="1" applyAlignment="1">
      <alignment vertical="center"/>
    </xf>
    <xf numFmtId="0" fontId="26" fillId="6" borderId="1" xfId="0" applyFont="1" applyFill="1" applyBorder="1" applyAlignment="1">
      <alignment horizontal="center" vertical="center"/>
    </xf>
    <xf numFmtId="2" fontId="26" fillId="6" borderId="1" xfId="0" applyNumberFormat="1" applyFont="1" applyFill="1" applyBorder="1" applyAlignment="1">
      <alignment horizontal="center"/>
    </xf>
    <xf numFmtId="0" fontId="26" fillId="6" borderId="1" xfId="1" applyFont="1" applyFill="1" applyBorder="1" applyAlignment="1" applyProtection="1">
      <alignment horizontal="center" vertical="center" wrapText="1" shrinkToFit="1"/>
      <protection locked="0"/>
    </xf>
    <xf numFmtId="2" fontId="26" fillId="6" borderId="1" xfId="1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48" fillId="6" borderId="5" xfId="1" applyFont="1" applyFill="1" applyBorder="1" applyAlignment="1" applyProtection="1">
      <alignment horizontal="center" vertical="center" wrapText="1" shrinkToFit="1"/>
      <protection locked="0"/>
    </xf>
    <xf numFmtId="2" fontId="48" fillId="6" borderId="5" xfId="1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center"/>
    </xf>
    <xf numFmtId="0" fontId="0" fillId="0" borderId="16" xfId="0" applyBorder="1"/>
    <xf numFmtId="0" fontId="0" fillId="0" borderId="4" xfId="0" applyBorder="1"/>
    <xf numFmtId="0" fontId="49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wrapText="1"/>
    </xf>
    <xf numFmtId="0" fontId="26" fillId="4" borderId="1" xfId="1" applyFont="1" applyFill="1" applyBorder="1" applyAlignment="1">
      <alignment horizontal="center" vertical="center" wrapText="1" shrinkToFit="1"/>
    </xf>
    <xf numFmtId="49" fontId="26" fillId="4" borderId="1" xfId="0" applyNumberFormat="1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0" fontId="22" fillId="14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0" fontId="0" fillId="0" borderId="1" xfId="1" applyFont="1" applyBorder="1" applyAlignment="1">
      <alignment horizontal="center" vertical="center" wrapText="1" shrinkToFit="1"/>
    </xf>
    <xf numFmtId="2" fontId="6" fillId="0" borderId="1" xfId="1" applyNumberFormat="1" applyFont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vertical="center"/>
    </xf>
    <xf numFmtId="0" fontId="0" fillId="8" borderId="1" xfId="0" applyFill="1" applyBorder="1"/>
    <xf numFmtId="0" fontId="4" fillId="14" borderId="1" xfId="0" applyFont="1" applyFill="1" applyBorder="1" applyAlignment="1">
      <alignment horizontal="center" vertical="center" wrapText="1"/>
    </xf>
    <xf numFmtId="0" fontId="4" fillId="14" borderId="1" xfId="1" applyFont="1" applyFill="1" applyBorder="1" applyAlignment="1">
      <alignment horizontal="center" vertical="center" wrapText="1" shrinkToFit="1"/>
    </xf>
    <xf numFmtId="0" fontId="4" fillId="4" borderId="1" xfId="1" applyFont="1" applyFill="1" applyBorder="1" applyAlignment="1">
      <alignment horizontal="center" vertical="center" wrapText="1" shrinkToFit="1"/>
    </xf>
    <xf numFmtId="2" fontId="4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vertical="center" wrapText="1" shrinkToFit="1"/>
    </xf>
    <xf numFmtId="0" fontId="6" fillId="6" borderId="1" xfId="1" applyFont="1" applyFill="1" applyBorder="1" applyAlignment="1">
      <alignment horizontal="center" vertical="center" wrapText="1" shrinkToFit="1"/>
    </xf>
    <xf numFmtId="0" fontId="11" fillId="4" borderId="1" xfId="1" applyFont="1" applyFill="1" applyBorder="1" applyAlignment="1">
      <alignment horizontal="center" vertical="center" wrapText="1" shrinkToFit="1"/>
    </xf>
    <xf numFmtId="0" fontId="53" fillId="4" borderId="1" xfId="0" applyFont="1" applyFill="1" applyBorder="1" applyAlignment="1">
      <alignment horizontal="center" vertical="center"/>
    </xf>
    <xf numFmtId="0" fontId="27" fillId="0" borderId="13" xfId="1" applyFont="1" applyBorder="1" applyAlignment="1">
      <alignment horizontal="left" vertical="center" wrapText="1" shrinkToFit="1"/>
    </xf>
    <xf numFmtId="0" fontId="27" fillId="4" borderId="10" xfId="1" applyFont="1" applyFill="1" applyBorder="1" applyAlignment="1">
      <alignment horizontal="left" vertical="center" wrapText="1" shrinkToFit="1"/>
    </xf>
    <xf numFmtId="2" fontId="29" fillId="4" borderId="1" xfId="1" applyNumberFormat="1" applyFont="1" applyFill="1" applyBorder="1" applyAlignment="1" applyProtection="1">
      <alignment horizontal="center" vertical="center" wrapText="1" shrinkToFit="1"/>
      <protection locked="0"/>
    </xf>
    <xf numFmtId="2" fontId="29" fillId="4" borderId="1" xfId="1" applyNumberFormat="1" applyFont="1" applyFill="1" applyBorder="1" applyAlignment="1">
      <alignment horizontal="center" vertical="center"/>
    </xf>
    <xf numFmtId="0" fontId="27" fillId="4" borderId="13" xfId="1" applyFont="1" applyFill="1" applyBorder="1" applyAlignment="1">
      <alignment horizontal="left" vertical="center" wrapText="1" shrinkToFit="1"/>
    </xf>
    <xf numFmtId="0" fontId="27" fillId="4" borderId="1" xfId="1" applyFont="1" applyFill="1" applyBorder="1" applyAlignment="1">
      <alignment horizontal="left" vertical="center" wrapText="1" shrinkToFit="1"/>
    </xf>
    <xf numFmtId="4" fontId="27" fillId="0" borderId="1" xfId="1" applyNumberFormat="1" applyFont="1" applyBorder="1" applyAlignment="1">
      <alignment horizontal="center" vertical="center"/>
    </xf>
    <xf numFmtId="4" fontId="27" fillId="4" borderId="1" xfId="1" applyNumberFormat="1" applyFont="1" applyFill="1" applyBorder="1" applyAlignment="1">
      <alignment horizontal="center" vertical="center" wrapText="1" shrinkToFit="1"/>
    </xf>
    <xf numFmtId="4" fontId="27" fillId="0" borderId="1" xfId="1" applyNumberFormat="1" applyFont="1" applyBorder="1" applyAlignment="1">
      <alignment horizontal="center" vertical="center" wrapText="1" shrinkToFit="1"/>
    </xf>
    <xf numFmtId="4" fontId="41" fillId="0" borderId="1" xfId="0" applyNumberFormat="1" applyFont="1" applyBorder="1" applyAlignment="1">
      <alignment horizontal="center" vertical="center"/>
    </xf>
    <xf numFmtId="0" fontId="25" fillId="0" borderId="8" xfId="1" applyFont="1" applyBorder="1" applyAlignment="1" applyProtection="1">
      <alignment horizontal="center" vertical="center" wrapText="1" shrinkToFit="1"/>
      <protection locked="0"/>
    </xf>
    <xf numFmtId="0" fontId="5" fillId="2" borderId="1" xfId="0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right" vertical="center" wrapText="1" shrinkToFit="1"/>
    </xf>
    <xf numFmtId="0" fontId="0" fillId="0" borderId="1" xfId="0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 shrinkToFit="1"/>
    </xf>
    <xf numFmtId="0" fontId="23" fillId="2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38" fillId="0" borderId="1" xfId="0" applyFont="1" applyBorder="1" applyAlignment="1">
      <alignment horizontal="left" vertical="center" wrapText="1"/>
    </xf>
    <xf numFmtId="2" fontId="7" fillId="2" borderId="1" xfId="0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 shrinkToFit="1"/>
    </xf>
    <xf numFmtId="0" fontId="4" fillId="6" borderId="1" xfId="1" applyFont="1" applyFill="1" applyBorder="1" applyAlignment="1">
      <alignment horizontal="center" vertical="center" wrapText="1" shrinkToFit="1"/>
    </xf>
    <xf numFmtId="0" fontId="38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9" fillId="11" borderId="1" xfId="0" applyFont="1" applyFill="1" applyBorder="1" applyAlignment="1">
      <alignment horizontal="center"/>
    </xf>
    <xf numFmtId="0" fontId="38" fillId="0" borderId="1" xfId="0" applyFont="1" applyBorder="1" applyAlignment="1">
      <alignment horizontal="left"/>
    </xf>
    <xf numFmtId="0" fontId="7" fillId="7" borderId="1" xfId="0" applyFont="1" applyFill="1" applyBorder="1" applyAlignment="1">
      <alignment horizontal="center"/>
    </xf>
    <xf numFmtId="0" fontId="37" fillId="7" borderId="1" xfId="0" applyFont="1" applyFill="1" applyBorder="1" applyAlignment="1">
      <alignment horizontal="center"/>
    </xf>
    <xf numFmtId="0" fontId="8" fillId="9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4" xfId="0" applyBorder="1" applyAlignment="1">
      <alignment horizontal="center"/>
    </xf>
    <xf numFmtId="49" fontId="31" fillId="0" borderId="15" xfId="1" applyNumberFormat="1" applyFont="1" applyBorder="1" applyAlignment="1">
      <alignment horizontal="center" vertical="center"/>
    </xf>
    <xf numFmtId="49" fontId="31" fillId="0" borderId="4" xfId="1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left"/>
    </xf>
    <xf numFmtId="0" fontId="26" fillId="6" borderId="1" xfId="1" applyFont="1" applyFill="1" applyBorder="1" applyAlignment="1">
      <alignment horizontal="center" vertical="center" wrapText="1" shrinkToFit="1"/>
    </xf>
    <xf numFmtId="0" fontId="22" fillId="0" borderId="1" xfId="1" applyFont="1" applyBorder="1" applyAlignment="1">
      <alignment horizontal="left" vertical="center" wrapText="1" shrinkToFit="1"/>
    </xf>
    <xf numFmtId="2" fontId="26" fillId="6" borderId="1" xfId="0" applyNumberFormat="1" applyFont="1" applyFill="1" applyBorder="1" applyAlignment="1">
      <alignment horizontal="center"/>
    </xf>
    <xf numFmtId="2" fontId="26" fillId="6" borderId="11" xfId="0" applyNumberFormat="1" applyFont="1" applyFill="1" applyBorder="1" applyAlignment="1">
      <alignment horizontal="center"/>
    </xf>
    <xf numFmtId="2" fontId="26" fillId="6" borderId="13" xfId="0" applyNumberFormat="1" applyFont="1" applyFill="1" applyBorder="1" applyAlignment="1">
      <alignment horizontal="center"/>
    </xf>
    <xf numFmtId="49" fontId="31" fillId="0" borderId="11" xfId="1" applyNumberFormat="1" applyFont="1" applyBorder="1" applyAlignment="1">
      <alignment horizontal="center" vertical="center"/>
    </xf>
    <xf numFmtId="49" fontId="31" fillId="0" borderId="13" xfId="1" applyNumberFormat="1" applyFont="1" applyBorder="1" applyAlignment="1">
      <alignment horizontal="center" vertical="center"/>
    </xf>
    <xf numFmtId="49" fontId="31" fillId="0" borderId="11" xfId="0" applyNumberFormat="1" applyFont="1" applyBorder="1" applyAlignment="1">
      <alignment horizontal="center" vertical="center"/>
    </xf>
    <xf numFmtId="49" fontId="31" fillId="0" borderId="13" xfId="0" applyNumberFormat="1" applyFont="1" applyBorder="1" applyAlignment="1">
      <alignment horizontal="center" vertical="center"/>
    </xf>
    <xf numFmtId="0" fontId="26" fillId="6" borderId="11" xfId="1" applyFont="1" applyFill="1" applyBorder="1" applyAlignment="1">
      <alignment horizontal="center" vertical="center" wrapText="1" shrinkToFit="1"/>
    </xf>
    <xf numFmtId="0" fontId="26" fillId="6" borderId="13" xfId="1" applyFont="1" applyFill="1" applyBorder="1" applyAlignment="1">
      <alignment horizontal="center" vertical="center" wrapText="1" shrinkToFit="1"/>
    </xf>
    <xf numFmtId="0" fontId="26" fillId="6" borderId="2" xfId="1" applyFont="1" applyFill="1" applyBorder="1" applyAlignment="1">
      <alignment horizontal="center" vertical="center" wrapText="1" shrinkToFit="1"/>
    </xf>
    <xf numFmtId="2" fontId="7" fillId="2" borderId="2" xfId="0" applyNumberFormat="1" applyFont="1" applyFill="1" applyBorder="1" applyAlignment="1">
      <alignment horizontal="center" vertical="center"/>
    </xf>
    <xf numFmtId="2" fontId="7" fillId="2" borderId="13" xfId="0" applyNumberFormat="1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23" fillId="0" borderId="1" xfId="1" applyFont="1" applyBorder="1" applyAlignment="1">
      <alignment horizontal="left" vertical="center" wrapText="1" shrinkToFit="1"/>
    </xf>
    <xf numFmtId="0" fontId="7" fillId="2" borderId="1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16" xfId="1" applyFont="1" applyFill="1" applyBorder="1" applyAlignment="1">
      <alignment horizontal="center" vertical="center" wrapText="1" shrinkToFit="1"/>
    </xf>
    <xf numFmtId="0" fontId="7" fillId="2" borderId="4" xfId="1" applyFont="1" applyFill="1" applyBorder="1" applyAlignment="1">
      <alignment horizontal="center" vertical="center" wrapText="1" shrinkToFit="1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49" fontId="26" fillId="0" borderId="11" xfId="0" applyNumberFormat="1" applyFont="1" applyBorder="1" applyAlignment="1">
      <alignment horizontal="center" vertical="center"/>
    </xf>
    <xf numFmtId="49" fontId="26" fillId="0" borderId="13" xfId="0" applyNumberFormat="1" applyFont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/>
    </xf>
    <xf numFmtId="49" fontId="31" fillId="0" borderId="1" xfId="0" applyNumberFormat="1" applyFont="1" applyBorder="1" applyAlignment="1">
      <alignment horizontal="center" vertical="center"/>
    </xf>
    <xf numFmtId="2" fontId="7" fillId="2" borderId="16" xfId="0" applyNumberFormat="1" applyFont="1" applyFill="1" applyBorder="1" applyAlignment="1">
      <alignment horizontal="center" vertical="center"/>
    </xf>
    <xf numFmtId="2" fontId="7" fillId="2" borderId="4" xfId="0" applyNumberFormat="1" applyFont="1" applyFill="1" applyBorder="1" applyAlignment="1">
      <alignment horizontal="center" vertical="center"/>
    </xf>
    <xf numFmtId="2" fontId="23" fillId="0" borderId="16" xfId="1" applyNumberFormat="1" applyFont="1" applyBorder="1" applyAlignment="1">
      <alignment horizontal="left" vertical="center" wrapText="1" shrinkToFit="1"/>
    </xf>
    <xf numFmtId="2" fontId="23" fillId="0" borderId="4" xfId="1" applyNumberFormat="1" applyFont="1" applyBorder="1" applyAlignment="1">
      <alignment horizontal="left" vertical="center" wrapText="1" shrinkToFit="1"/>
    </xf>
    <xf numFmtId="2" fontId="23" fillId="0" borderId="0" xfId="1" applyNumberFormat="1" applyFont="1" applyAlignment="1">
      <alignment horizontal="left" vertical="center" wrapText="1" shrinkToFit="1"/>
    </xf>
    <xf numFmtId="2" fontId="23" fillId="0" borderId="6" xfId="1" applyNumberFormat="1" applyFont="1" applyBorder="1" applyAlignment="1">
      <alignment horizontal="left" vertical="center" wrapText="1" shrinkToFit="1"/>
    </xf>
    <xf numFmtId="2" fontId="23" fillId="0" borderId="19" xfId="1" applyNumberFormat="1" applyFont="1" applyBorder="1" applyAlignment="1">
      <alignment horizontal="left" vertical="center" wrapText="1" shrinkToFit="1"/>
    </xf>
    <xf numFmtId="2" fontId="23" fillId="0" borderId="7" xfId="1" applyNumberFormat="1" applyFont="1" applyBorder="1" applyAlignment="1">
      <alignment horizontal="left" vertical="center" wrapText="1" shrinkToFit="1"/>
    </xf>
    <xf numFmtId="2" fontId="23" fillId="0" borderId="20" xfId="1" applyNumberFormat="1" applyFont="1" applyBorder="1" applyAlignment="1">
      <alignment horizontal="left" vertical="center" wrapText="1" shrinkToFit="1"/>
    </xf>
    <xf numFmtId="2" fontId="23" fillId="0" borderId="9" xfId="1" applyNumberFormat="1" applyFont="1" applyBorder="1" applyAlignment="1">
      <alignment horizontal="left" vertical="center" wrapText="1" shrinkToFit="1"/>
    </xf>
    <xf numFmtId="0" fontId="26" fillId="6" borderId="11" xfId="0" applyFont="1" applyFill="1" applyBorder="1" applyAlignment="1">
      <alignment horizontal="center" vertical="center"/>
    </xf>
    <xf numFmtId="0" fontId="26" fillId="6" borderId="2" xfId="0" applyFont="1" applyFill="1" applyBorder="1" applyAlignment="1">
      <alignment horizontal="center" vertical="center"/>
    </xf>
    <xf numFmtId="0" fontId="26" fillId="6" borderId="13" xfId="0" applyFont="1" applyFill="1" applyBorder="1" applyAlignment="1">
      <alignment horizontal="center" vertical="center"/>
    </xf>
    <xf numFmtId="0" fontId="48" fillId="6" borderId="11" xfId="1" applyFont="1" applyFill="1" applyBorder="1" applyAlignment="1">
      <alignment horizontal="center" vertical="center" wrapText="1" shrinkToFit="1"/>
    </xf>
    <xf numFmtId="0" fontId="48" fillId="6" borderId="2" xfId="1" applyFont="1" applyFill="1" applyBorder="1" applyAlignment="1">
      <alignment horizontal="center" vertical="center" wrapText="1" shrinkToFit="1"/>
    </xf>
    <xf numFmtId="0" fontId="48" fillId="6" borderId="13" xfId="1" applyFont="1" applyFill="1" applyBorder="1" applyAlignment="1">
      <alignment horizontal="center" vertical="center" wrapText="1" shrinkToFit="1"/>
    </xf>
    <xf numFmtId="0" fontId="26" fillId="4" borderId="11" xfId="1" applyFont="1" applyFill="1" applyBorder="1" applyAlignment="1">
      <alignment horizontal="left" vertical="center" wrapText="1" shrinkToFit="1"/>
    </xf>
    <xf numFmtId="0" fontId="26" fillId="4" borderId="2" xfId="1" applyFont="1" applyFill="1" applyBorder="1" applyAlignment="1">
      <alignment horizontal="left" vertical="center" wrapText="1" shrinkToFit="1"/>
    </xf>
    <xf numFmtId="0" fontId="26" fillId="4" borderId="13" xfId="1" applyFont="1" applyFill="1" applyBorder="1" applyAlignment="1">
      <alignment horizontal="left" vertical="center" wrapText="1" shrinkToFit="1"/>
    </xf>
    <xf numFmtId="2" fontId="26" fillId="6" borderId="11" xfId="0" applyNumberFormat="1" applyFont="1" applyFill="1" applyBorder="1" applyAlignment="1">
      <alignment horizontal="center" vertical="center"/>
    </xf>
    <xf numFmtId="2" fontId="26" fillId="6" borderId="13" xfId="0" applyNumberFormat="1" applyFont="1" applyFill="1" applyBorder="1" applyAlignment="1">
      <alignment horizontal="center" vertical="center"/>
    </xf>
    <xf numFmtId="2" fontId="26" fillId="6" borderId="1" xfId="0" applyNumberFormat="1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left"/>
    </xf>
    <xf numFmtId="0" fontId="22" fillId="0" borderId="11" xfId="1" applyFont="1" applyBorder="1" applyAlignment="1">
      <alignment horizontal="left" vertical="center" wrapText="1" shrinkToFit="1"/>
    </xf>
    <xf numFmtId="0" fontId="22" fillId="0" borderId="2" xfId="1" applyFont="1" applyBorder="1" applyAlignment="1">
      <alignment horizontal="left" vertical="center" wrapText="1" shrinkToFit="1"/>
    </xf>
    <xf numFmtId="0" fontId="22" fillId="0" borderId="13" xfId="1" applyFont="1" applyBorder="1" applyAlignment="1">
      <alignment horizontal="left" vertical="center" wrapText="1" shrinkToFit="1"/>
    </xf>
    <xf numFmtId="0" fontId="0" fillId="0" borderId="5" xfId="0" applyBorder="1" applyAlignment="1">
      <alignment horizontal="center"/>
    </xf>
    <xf numFmtId="0" fontId="26" fillId="4" borderId="1" xfId="1" applyFont="1" applyFill="1" applyBorder="1" applyAlignment="1">
      <alignment horizontal="center" vertical="center" wrapText="1" shrinkToFit="1"/>
    </xf>
    <xf numFmtId="0" fontId="0" fillId="0" borderId="1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23" fillId="10" borderId="11" xfId="1" applyFont="1" applyFill="1" applyBorder="1" applyAlignment="1">
      <alignment horizontal="center" vertical="center" wrapText="1" shrinkToFit="1"/>
    </xf>
    <xf numFmtId="0" fontId="23" fillId="10" borderId="2" xfId="1" applyFont="1" applyFill="1" applyBorder="1" applyAlignment="1">
      <alignment horizontal="center" vertical="center" wrapText="1" shrinkToFit="1"/>
    </xf>
    <xf numFmtId="0" fontId="23" fillId="10" borderId="13" xfId="1" applyFont="1" applyFill="1" applyBorder="1" applyAlignment="1">
      <alignment horizontal="center" vertical="center" wrapText="1" shrinkToFit="1"/>
    </xf>
    <xf numFmtId="2" fontId="23" fillId="10" borderId="11" xfId="0" applyNumberFormat="1" applyFont="1" applyFill="1" applyBorder="1" applyAlignment="1">
      <alignment horizontal="center" vertical="center" wrapText="1" shrinkToFit="1"/>
    </xf>
    <xf numFmtId="2" fontId="23" fillId="10" borderId="2" xfId="0" applyNumberFormat="1" applyFont="1" applyFill="1" applyBorder="1" applyAlignment="1">
      <alignment horizontal="center" vertical="center" wrapText="1" shrinkToFit="1"/>
    </xf>
    <xf numFmtId="2" fontId="23" fillId="10" borderId="13" xfId="0" applyNumberFormat="1" applyFont="1" applyFill="1" applyBorder="1" applyAlignment="1">
      <alignment horizontal="center" vertical="center" wrapText="1" shrinkToFit="1"/>
    </xf>
    <xf numFmtId="0" fontId="36" fillId="6" borderId="11" xfId="1" applyFont="1" applyFill="1" applyBorder="1" applyAlignment="1">
      <alignment horizontal="center" vertical="center" wrapText="1" shrinkToFit="1"/>
    </xf>
    <xf numFmtId="0" fontId="36" fillId="6" borderId="13" xfId="1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center"/>
    </xf>
    <xf numFmtId="2" fontId="3" fillId="2" borderId="1" xfId="0" applyNumberFormat="1" applyFont="1" applyFill="1" applyBorder="1" applyAlignment="1">
      <alignment horizontal="center" vertical="center" wrapText="1" shrinkToFit="1"/>
    </xf>
    <xf numFmtId="0" fontId="18" fillId="0" borderId="1" xfId="0" applyFont="1" applyBorder="1" applyAlignment="1">
      <alignment horizontal="center"/>
    </xf>
    <xf numFmtId="0" fontId="36" fillId="6" borderId="1" xfId="1" applyFont="1" applyFill="1" applyBorder="1" applyAlignment="1">
      <alignment horizontal="center" vertical="center" wrapText="1" shrinkToFit="1"/>
    </xf>
    <xf numFmtId="0" fontId="36" fillId="4" borderId="8" xfId="1" applyFont="1" applyFill="1" applyBorder="1" applyAlignment="1">
      <alignment horizontal="center" vertical="center" wrapText="1" shrinkToFit="1"/>
    </xf>
    <xf numFmtId="0" fontId="36" fillId="4" borderId="14" xfId="1" applyFont="1" applyFill="1" applyBorder="1" applyAlignment="1">
      <alignment horizontal="center" vertical="center" wrapText="1" shrinkToFit="1"/>
    </xf>
    <xf numFmtId="0" fontId="36" fillId="4" borderId="5" xfId="1" applyFont="1" applyFill="1" applyBorder="1" applyAlignment="1">
      <alignment horizontal="center" vertical="center" wrapText="1" shrinkToFit="1"/>
    </xf>
    <xf numFmtId="0" fontId="24" fillId="0" borderId="8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42" fillId="3" borderId="1" xfId="2" applyFont="1" applyFill="1" applyBorder="1" applyAlignment="1">
      <alignment horizontal="center" wrapText="1"/>
    </xf>
    <xf numFmtId="0" fontId="19" fillId="3" borderId="11" xfId="2" applyFont="1" applyFill="1" applyBorder="1" applyAlignment="1">
      <alignment horizontal="center" wrapText="1"/>
    </xf>
    <xf numFmtId="0" fontId="19" fillId="3" borderId="2" xfId="2" applyFont="1" applyFill="1" applyBorder="1" applyAlignment="1">
      <alignment horizontal="center" wrapText="1"/>
    </xf>
    <xf numFmtId="0" fontId="19" fillId="3" borderId="13" xfId="2" applyFont="1" applyFill="1" applyBorder="1" applyAlignment="1">
      <alignment horizontal="center" wrapText="1"/>
    </xf>
    <xf numFmtId="0" fontId="14" fillId="0" borderId="0" xfId="2" applyFont="1" applyAlignment="1">
      <alignment horizontal="center"/>
    </xf>
    <xf numFmtId="0" fontId="15" fillId="3" borderId="1" xfId="2" applyFont="1" applyFill="1" applyBorder="1" applyAlignment="1">
      <alignment horizontal="center" wrapText="1"/>
    </xf>
    <xf numFmtId="0" fontId="15" fillId="3" borderId="1" xfId="2" applyFont="1" applyFill="1" applyBorder="1" applyAlignment="1">
      <alignment horizontal="center" vertical="top" wrapText="1"/>
    </xf>
    <xf numFmtId="0" fontId="15" fillId="5" borderId="1" xfId="2" applyFont="1" applyFill="1" applyBorder="1" applyAlignment="1">
      <alignment horizontal="center" wrapText="1"/>
    </xf>
    <xf numFmtId="0" fontId="33" fillId="0" borderId="1" xfId="2" applyFont="1" applyBorder="1" applyAlignment="1">
      <alignment horizontal="center"/>
    </xf>
    <xf numFmtId="2" fontId="34" fillId="0" borderId="11" xfId="2" applyNumberFormat="1" applyFont="1" applyBorder="1" applyAlignment="1">
      <alignment horizontal="center"/>
    </xf>
    <xf numFmtId="2" fontId="34" fillId="0" borderId="2" xfId="2" applyNumberFormat="1" applyFont="1" applyBorder="1" applyAlignment="1">
      <alignment horizontal="center"/>
    </xf>
    <xf numFmtId="2" fontId="34" fillId="0" borderId="13" xfId="2" applyNumberFormat="1" applyFont="1" applyBorder="1" applyAlignment="1">
      <alignment horizontal="center"/>
    </xf>
    <xf numFmtId="0" fontId="16" fillId="5" borderId="1" xfId="2" applyFont="1" applyFill="1" applyBorder="1" applyAlignment="1">
      <alignment horizontal="center"/>
    </xf>
    <xf numFmtId="0" fontId="33" fillId="5" borderId="1" xfId="2" applyFont="1" applyFill="1" applyBorder="1" applyAlignment="1">
      <alignment horizontal="center"/>
    </xf>
    <xf numFmtId="0" fontId="17" fillId="5" borderId="11" xfId="2" applyFont="1" applyFill="1" applyBorder="1" applyAlignment="1">
      <alignment horizontal="center"/>
    </xf>
    <xf numFmtId="0" fontId="17" fillId="5" borderId="2" xfId="2" applyFont="1" applyFill="1" applyBorder="1" applyAlignment="1">
      <alignment horizontal="center"/>
    </xf>
    <xf numFmtId="0" fontId="17" fillId="5" borderId="13" xfId="2" applyFont="1" applyFill="1" applyBorder="1" applyAlignment="1">
      <alignment horizontal="center"/>
    </xf>
    <xf numFmtId="0" fontId="13" fillId="0" borderId="15" xfId="2" applyBorder="1" applyAlignment="1">
      <alignment horizontal="center"/>
    </xf>
    <xf numFmtId="0" fontId="13" fillId="0" borderId="16" xfId="2" applyBorder="1" applyAlignment="1">
      <alignment horizontal="center"/>
    </xf>
    <xf numFmtId="0" fontId="13" fillId="0" borderId="4" xfId="2" applyBorder="1" applyAlignment="1">
      <alignment horizontal="center"/>
    </xf>
    <xf numFmtId="0" fontId="22" fillId="14" borderId="1" xfId="0" applyFont="1" applyFill="1" applyBorder="1" applyAlignment="1">
      <alignment horizontal="center" vertical="center"/>
    </xf>
    <xf numFmtId="0" fontId="22" fillId="14" borderId="1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 shrinkToFit="1"/>
    </xf>
    <xf numFmtId="3" fontId="52" fillId="0" borderId="1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left" vertical="center" wrapText="1"/>
    </xf>
    <xf numFmtId="2" fontId="5" fillId="0" borderId="1" xfId="0" applyNumberFormat="1" applyFont="1" applyBorder="1" applyAlignment="1">
      <alignment horizontal="left" vertical="center"/>
    </xf>
    <xf numFmtId="2" fontId="5" fillId="2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15" xfId="1" applyFont="1" applyFill="1" applyBorder="1" applyAlignment="1">
      <alignment horizontal="center" vertical="center" wrapText="1" shrinkToFit="1"/>
    </xf>
    <xf numFmtId="0" fontId="4" fillId="6" borderId="13" xfId="1" applyFont="1" applyFill="1" applyBorder="1" applyAlignment="1">
      <alignment horizontal="center" vertical="center" wrapText="1" shrinkToFit="1"/>
    </xf>
    <xf numFmtId="0" fontId="4" fillId="6" borderId="8" xfId="1" applyFont="1" applyFill="1" applyBorder="1" applyAlignment="1">
      <alignment horizontal="center" vertical="center" wrapText="1" shrinkToFit="1"/>
    </xf>
    <xf numFmtId="0" fontId="4" fillId="6" borderId="11" xfId="1" applyFont="1" applyFill="1" applyBorder="1" applyAlignment="1">
      <alignment horizontal="center" vertical="center" wrapText="1" shrinkToFit="1"/>
    </xf>
    <xf numFmtId="0" fontId="4" fillId="6" borderId="2" xfId="1" applyFont="1" applyFill="1" applyBorder="1" applyAlignment="1">
      <alignment horizontal="center" vertical="center" wrapText="1" shrinkToFit="1"/>
    </xf>
    <xf numFmtId="0" fontId="45" fillId="0" borderId="11" xfId="0" applyFont="1" applyBorder="1" applyAlignment="1">
      <alignment horizontal="left" vertical="center" wrapText="1"/>
    </xf>
    <xf numFmtId="0" fontId="45" fillId="0" borderId="13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49" fontId="46" fillId="0" borderId="8" xfId="0" applyNumberFormat="1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left" vertical="center"/>
    </xf>
    <xf numFmtId="2" fontId="5" fillId="0" borderId="8" xfId="0" applyNumberFormat="1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44" fillId="11" borderId="1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45" fillId="0" borderId="10" xfId="0" applyFont="1" applyBorder="1" applyAlignment="1">
      <alignment horizontal="left" vertical="center"/>
    </xf>
    <xf numFmtId="0" fontId="45" fillId="0" borderId="5" xfId="0" applyFont="1" applyBorder="1" applyAlignment="1">
      <alignment horizontal="left" vertical="center"/>
    </xf>
    <xf numFmtId="0" fontId="45" fillId="0" borderId="2" xfId="0" applyFont="1" applyBorder="1" applyAlignment="1">
      <alignment horizontal="left" vertical="center" wrapText="1"/>
    </xf>
    <xf numFmtId="0" fontId="44" fillId="11" borderId="1" xfId="0" applyFont="1" applyFill="1" applyBorder="1" applyAlignment="1">
      <alignment horizontal="center" vertical="center"/>
    </xf>
    <xf numFmtId="0" fontId="45" fillId="0" borderId="11" xfId="0" applyFont="1" applyBorder="1" applyAlignment="1">
      <alignment horizontal="left" vertical="center"/>
    </xf>
    <xf numFmtId="0" fontId="45" fillId="0" borderId="2" xfId="0" applyFont="1" applyBorder="1" applyAlignment="1">
      <alignment horizontal="left" vertical="center"/>
    </xf>
    <xf numFmtId="0" fontId="45" fillId="0" borderId="13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4" fillId="4" borderId="11" xfId="1" applyFont="1" applyFill="1" applyBorder="1" applyAlignment="1">
      <alignment horizontal="center" vertical="center" wrapText="1" shrinkToFit="1"/>
    </xf>
    <xf numFmtId="0" fontId="4" fillId="4" borderId="13" xfId="1" applyFont="1" applyFill="1" applyBorder="1" applyAlignment="1">
      <alignment horizontal="center" vertical="center" wrapText="1" shrinkToFit="1"/>
    </xf>
    <xf numFmtId="0" fontId="4" fillId="14" borderId="11" xfId="1" applyFont="1" applyFill="1" applyBorder="1" applyAlignment="1">
      <alignment horizontal="center" vertical="center" wrapText="1" shrinkToFit="1"/>
    </xf>
    <xf numFmtId="0" fontId="4" fillId="14" borderId="2" xfId="1" applyFont="1" applyFill="1" applyBorder="1" applyAlignment="1">
      <alignment horizontal="center" vertical="center" wrapText="1" shrinkToFit="1"/>
    </xf>
    <xf numFmtId="0" fontId="4" fillId="14" borderId="13" xfId="1" applyFont="1" applyFill="1" applyBorder="1" applyAlignment="1">
      <alignment horizontal="center" vertical="center" wrapText="1" shrinkToFit="1"/>
    </xf>
    <xf numFmtId="0" fontId="6" fillId="0" borderId="11" xfId="1" applyFont="1" applyBorder="1" applyAlignment="1">
      <alignment horizontal="center" vertical="center" wrapText="1" shrinkToFit="1"/>
    </xf>
    <xf numFmtId="0" fontId="6" fillId="0" borderId="13" xfId="1" applyFont="1" applyBorder="1" applyAlignment="1">
      <alignment horizontal="center" vertical="center" wrapText="1" shrinkToFit="1"/>
    </xf>
    <xf numFmtId="0" fontId="4" fillId="4" borderId="11" xfId="1" applyFont="1" applyFill="1" applyBorder="1" applyAlignment="1" applyProtection="1">
      <alignment horizontal="center" vertical="center" wrapText="1" shrinkToFit="1"/>
      <protection locked="0"/>
    </xf>
    <xf numFmtId="0" fontId="4" fillId="4" borderId="13" xfId="1" applyFont="1" applyFill="1" applyBorder="1" applyAlignment="1" applyProtection="1">
      <alignment horizontal="center" vertical="center" wrapText="1" shrinkToFit="1"/>
      <protection locked="0"/>
    </xf>
    <xf numFmtId="0" fontId="0" fillId="4" borderId="0" xfId="0" applyFill="1"/>
    <xf numFmtId="0" fontId="27" fillId="7" borderId="1" xfId="1" applyFont="1" applyFill="1" applyBorder="1" applyAlignment="1">
      <alignment horizontal="left" vertical="center" wrapText="1" shrinkToFit="1"/>
    </xf>
    <xf numFmtId="2" fontId="29" fillId="7" borderId="1" xfId="1" applyNumberFormat="1" applyFont="1" applyFill="1" applyBorder="1" applyAlignment="1" applyProtection="1">
      <alignment horizontal="center" vertical="center" wrapText="1" shrinkToFit="1"/>
      <protection locked="0"/>
    </xf>
    <xf numFmtId="2" fontId="29" fillId="7" borderId="1" xfId="1" applyNumberFormat="1" applyFont="1" applyFill="1" applyBorder="1" applyAlignment="1">
      <alignment horizontal="center" vertical="center"/>
    </xf>
    <xf numFmtId="2" fontId="27" fillId="7" borderId="1" xfId="1" applyNumberFormat="1" applyFont="1" applyFill="1" applyBorder="1" applyAlignment="1">
      <alignment horizontal="center" vertical="center" wrapText="1" shrinkToFit="1"/>
    </xf>
  </cellXfs>
  <cellStyles count="4">
    <cellStyle name="Excel Built-in Normal" xfId="3" xr:uid="{00000000-0005-0000-0000-000000000000}"/>
    <cellStyle name="Обычный" xfId="0" builtinId="0"/>
    <cellStyle name="Обычный_Xl0000021" xfId="2" xr:uid="{00000000-0005-0000-0000-000002000000}"/>
    <cellStyle name="Обычный_Предложение Промтранс  г. Ижевск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3.png"/><Relationship Id="rId7" Type="http://schemas.openxmlformats.org/officeDocument/2006/relationships/image" Target="../media/image16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10" Type="http://schemas.openxmlformats.org/officeDocument/2006/relationships/image" Target="../media/image18.jpeg"/><Relationship Id="rId4" Type="http://schemas.openxmlformats.org/officeDocument/2006/relationships/image" Target="../media/image13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1.jpeg"/><Relationship Id="rId7" Type="http://schemas.openxmlformats.org/officeDocument/2006/relationships/image" Target="../media/image24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3.jpeg"/><Relationship Id="rId11" Type="http://schemas.openxmlformats.org/officeDocument/2006/relationships/image" Target="../media/image27.jpg"/><Relationship Id="rId5" Type="http://schemas.openxmlformats.org/officeDocument/2006/relationships/image" Target="../media/image22.jpeg"/><Relationship Id="rId10" Type="http://schemas.openxmlformats.org/officeDocument/2006/relationships/image" Target="../media/image10.png"/><Relationship Id="rId4" Type="http://schemas.openxmlformats.org/officeDocument/2006/relationships/image" Target="../media/image3.png"/><Relationship Id="rId9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29.png"/><Relationship Id="rId7" Type="http://schemas.openxmlformats.org/officeDocument/2006/relationships/image" Target="../media/image32.png"/><Relationship Id="rId2" Type="http://schemas.openxmlformats.org/officeDocument/2006/relationships/image" Target="../media/image3.png"/><Relationship Id="rId1" Type="http://schemas.openxmlformats.org/officeDocument/2006/relationships/image" Target="../media/image28.jpeg"/><Relationship Id="rId6" Type="http://schemas.openxmlformats.org/officeDocument/2006/relationships/image" Target="../media/image31.png"/><Relationship Id="rId5" Type="http://schemas.openxmlformats.org/officeDocument/2006/relationships/image" Target="../media/image10.png"/><Relationship Id="rId4" Type="http://schemas.openxmlformats.org/officeDocument/2006/relationships/image" Target="../media/image30.png"/><Relationship Id="rId9" Type="http://schemas.openxmlformats.org/officeDocument/2006/relationships/image" Target="../media/image3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7" Type="http://schemas.openxmlformats.org/officeDocument/2006/relationships/image" Target="../media/image10.pn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6" Type="http://schemas.openxmlformats.org/officeDocument/2006/relationships/image" Target="../media/image3.png"/><Relationship Id="rId5" Type="http://schemas.openxmlformats.org/officeDocument/2006/relationships/image" Target="../media/image39.jpeg"/><Relationship Id="rId4" Type="http://schemas.openxmlformats.org/officeDocument/2006/relationships/image" Target="../media/image3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3" Type="http://schemas.openxmlformats.org/officeDocument/2006/relationships/image" Target="../media/image42.jpeg"/><Relationship Id="rId7" Type="http://schemas.openxmlformats.org/officeDocument/2006/relationships/image" Target="../media/image10.pn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3.png"/><Relationship Id="rId5" Type="http://schemas.openxmlformats.org/officeDocument/2006/relationships/image" Target="../media/image44.jpeg"/><Relationship Id="rId4" Type="http://schemas.openxmlformats.org/officeDocument/2006/relationships/image" Target="../media/image43.jpeg"/><Relationship Id="rId9" Type="http://schemas.openxmlformats.org/officeDocument/2006/relationships/image" Target="../media/image4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g"/><Relationship Id="rId3" Type="http://schemas.openxmlformats.org/officeDocument/2006/relationships/image" Target="../media/image47.jpg"/><Relationship Id="rId7" Type="http://schemas.openxmlformats.org/officeDocument/2006/relationships/image" Target="../media/image51.jpg"/><Relationship Id="rId12" Type="http://schemas.openxmlformats.org/officeDocument/2006/relationships/image" Target="../media/image56.jpe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openxmlformats.org/officeDocument/2006/relationships/image" Target="../media/image50.jpg"/><Relationship Id="rId11" Type="http://schemas.openxmlformats.org/officeDocument/2006/relationships/image" Target="../media/image55.jpeg"/><Relationship Id="rId5" Type="http://schemas.openxmlformats.org/officeDocument/2006/relationships/image" Target="../media/image49.jpg"/><Relationship Id="rId10" Type="http://schemas.openxmlformats.org/officeDocument/2006/relationships/image" Target="../media/image54.jpg"/><Relationship Id="rId4" Type="http://schemas.openxmlformats.org/officeDocument/2006/relationships/image" Target="../media/image48.jpeg"/><Relationship Id="rId9" Type="http://schemas.openxmlformats.org/officeDocument/2006/relationships/image" Target="../media/image5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12" Type="http://schemas.openxmlformats.org/officeDocument/2006/relationships/image" Target="../media/image67.jpe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0" Type="http://schemas.openxmlformats.org/officeDocument/2006/relationships/image" Target="../media/image65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emf"/><Relationship Id="rId13" Type="http://schemas.openxmlformats.org/officeDocument/2006/relationships/image" Target="../media/image79.jpeg"/><Relationship Id="rId3" Type="http://schemas.openxmlformats.org/officeDocument/2006/relationships/image" Target="../media/image70.png"/><Relationship Id="rId7" Type="http://schemas.openxmlformats.org/officeDocument/2006/relationships/image" Target="../media/image73.emf"/><Relationship Id="rId12" Type="http://schemas.openxmlformats.org/officeDocument/2006/relationships/image" Target="../media/image78.pn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microsoft.com/office/2007/relationships/hdphoto" Target="../media/hdphoto1.wdp"/><Relationship Id="rId11" Type="http://schemas.openxmlformats.org/officeDocument/2006/relationships/image" Target="../media/image77.jpeg"/><Relationship Id="rId5" Type="http://schemas.openxmlformats.org/officeDocument/2006/relationships/image" Target="../media/image72.png"/><Relationship Id="rId10" Type="http://schemas.openxmlformats.org/officeDocument/2006/relationships/image" Target="../media/image76.png"/><Relationship Id="rId4" Type="http://schemas.openxmlformats.org/officeDocument/2006/relationships/image" Target="../media/image71.jpeg"/><Relationship Id="rId9" Type="http://schemas.openxmlformats.org/officeDocument/2006/relationships/image" Target="../media/image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47625</xdr:rowOff>
    </xdr:from>
    <xdr:to>
      <xdr:col>0</xdr:col>
      <xdr:colOff>1762125</xdr:colOff>
      <xdr:row>9</xdr:row>
      <xdr:rowOff>114300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4" t="13361" r="7198" b="5508"/>
        <a:stretch>
          <a:fillRect/>
        </a:stretch>
      </xdr:blipFill>
      <xdr:spPr bwMode="auto">
        <a:xfrm>
          <a:off x="66675" y="2352675"/>
          <a:ext cx="16954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2333625</xdr:colOff>
      <xdr:row>13</xdr:row>
      <xdr:rowOff>0</xdr:rowOff>
    </xdr:from>
    <xdr:to>
      <xdr:col>7</xdr:col>
      <xdr:colOff>295275</xdr:colOff>
      <xdr:row>16</xdr:row>
      <xdr:rowOff>19050</xdr:rowOff>
    </xdr:to>
    <xdr:sp macro="" textlink="">
      <xdr:nvSpPr>
        <xdr:cNvPr id="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54102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10</xdr:row>
      <xdr:rowOff>142876</xdr:rowOff>
    </xdr:from>
    <xdr:to>
      <xdr:col>0</xdr:col>
      <xdr:colOff>1771650</xdr:colOff>
      <xdr:row>15</xdr:row>
      <xdr:rowOff>114300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86226"/>
          <a:ext cx="1743075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7</xdr:col>
      <xdr:colOff>0</xdr:colOff>
      <xdr:row>1</xdr:row>
      <xdr:rowOff>1</xdr:rowOff>
    </xdr:to>
    <xdr:pic>
      <xdr:nvPicPr>
        <xdr:cNvPr id="5" name="Рисунок 1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8092109" cy="1456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17</xdr:row>
      <xdr:rowOff>57150</xdr:rowOff>
    </xdr:from>
    <xdr:to>
      <xdr:col>0</xdr:col>
      <xdr:colOff>1752601</xdr:colOff>
      <xdr:row>18</xdr:row>
      <xdr:rowOff>390524</xdr:rowOff>
    </xdr:to>
    <xdr:pic>
      <xdr:nvPicPr>
        <xdr:cNvPr id="6" name="Рисунок 7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7" b="7875"/>
        <a:stretch>
          <a:fillRect/>
        </a:stretch>
      </xdr:blipFill>
      <xdr:spPr bwMode="auto">
        <a:xfrm>
          <a:off x="19051" y="5334000"/>
          <a:ext cx="1733550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20</xdr:row>
      <xdr:rowOff>19050</xdr:rowOff>
    </xdr:from>
    <xdr:to>
      <xdr:col>1</xdr:col>
      <xdr:colOff>0</xdr:colOff>
      <xdr:row>26</xdr:row>
      <xdr:rowOff>0</xdr:rowOff>
    </xdr:to>
    <xdr:pic>
      <xdr:nvPicPr>
        <xdr:cNvPr id="8" name="Рисунок 2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210300"/>
          <a:ext cx="1781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27</xdr:row>
      <xdr:rowOff>95250</xdr:rowOff>
    </xdr:from>
    <xdr:to>
      <xdr:col>0</xdr:col>
      <xdr:colOff>1809750</xdr:colOff>
      <xdr:row>32</xdr:row>
      <xdr:rowOff>85725</xdr:rowOff>
    </xdr:to>
    <xdr:pic>
      <xdr:nvPicPr>
        <xdr:cNvPr id="9" name="Рисунок 7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91425"/>
          <a:ext cx="1762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34</xdr:row>
      <xdr:rowOff>85725</xdr:rowOff>
    </xdr:from>
    <xdr:to>
      <xdr:col>0</xdr:col>
      <xdr:colOff>1724025</xdr:colOff>
      <xdr:row>39</xdr:row>
      <xdr:rowOff>57150</xdr:rowOff>
    </xdr:to>
    <xdr:pic>
      <xdr:nvPicPr>
        <xdr:cNvPr id="10" name="Рисунок 7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77300"/>
          <a:ext cx="16097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41</xdr:row>
      <xdr:rowOff>95250</xdr:rowOff>
    </xdr:from>
    <xdr:to>
      <xdr:col>0</xdr:col>
      <xdr:colOff>1752600</xdr:colOff>
      <xdr:row>45</xdr:row>
      <xdr:rowOff>142875</xdr:rowOff>
    </xdr:to>
    <xdr:pic>
      <xdr:nvPicPr>
        <xdr:cNvPr id="11" name="Рисунок 8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229850"/>
          <a:ext cx="1685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21772</xdr:colOff>
      <xdr:row>48</xdr:row>
      <xdr:rowOff>38100</xdr:rowOff>
    </xdr:from>
    <xdr:to>
      <xdr:col>0</xdr:col>
      <xdr:colOff>1821997</xdr:colOff>
      <xdr:row>52</xdr:row>
      <xdr:rowOff>142875</xdr:rowOff>
    </xdr:to>
    <xdr:pic>
      <xdr:nvPicPr>
        <xdr:cNvPr id="12" name="Рисунок 8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4"/>
        <a:stretch>
          <a:fillRect/>
        </a:stretch>
      </xdr:blipFill>
      <xdr:spPr bwMode="auto">
        <a:xfrm>
          <a:off x="21772" y="11299371"/>
          <a:ext cx="1800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6349</xdr:colOff>
      <xdr:row>53</xdr:row>
      <xdr:rowOff>6350</xdr:rowOff>
    </xdr:from>
    <xdr:to>
      <xdr:col>7</xdr:col>
      <xdr:colOff>0</xdr:colOff>
      <xdr:row>57</xdr:row>
      <xdr:rowOff>187277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" y="12220121"/>
          <a:ext cx="8087180" cy="942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2333625</xdr:colOff>
      <xdr:row>12</xdr:row>
      <xdr:rowOff>0</xdr:rowOff>
    </xdr:from>
    <xdr:ext cx="295275" cy="590550"/>
    <xdr:sp macro="" textlink="">
      <xdr:nvSpPr>
        <xdr:cNvPr id="1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057650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2333625</xdr:colOff>
      <xdr:row>12</xdr:row>
      <xdr:rowOff>0</xdr:rowOff>
    </xdr:from>
    <xdr:ext cx="295275" cy="590550"/>
    <xdr:sp macro="" textlink="">
      <xdr:nvSpPr>
        <xdr:cNvPr id="15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057650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2333625</xdr:colOff>
      <xdr:row>11</xdr:row>
      <xdr:rowOff>0</xdr:rowOff>
    </xdr:from>
    <xdr:ext cx="295275" cy="590550"/>
    <xdr:sp macro="" textlink="">
      <xdr:nvSpPr>
        <xdr:cNvPr id="16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3867150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10457</xdr:rowOff>
    </xdr:from>
    <xdr:to>
      <xdr:col>13</xdr:col>
      <xdr:colOff>1</xdr:colOff>
      <xdr:row>1</xdr:row>
      <xdr:rowOff>0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id="{2CB4CE41-9D34-4A00-B41D-43B5B8FBC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0457"/>
          <a:ext cx="7458074" cy="1180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14179</xdr:rowOff>
    </xdr:from>
    <xdr:to>
      <xdr:col>13</xdr:col>
      <xdr:colOff>0</xdr:colOff>
      <xdr:row>32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4A45BFB-D4E5-48F5-8390-C76ECBFE8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0604"/>
          <a:ext cx="7458075" cy="785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2333625</xdr:colOff>
      <xdr:row>1</xdr:row>
      <xdr:rowOff>0</xdr:rowOff>
    </xdr:from>
    <xdr:to>
      <xdr:col>7</xdr:col>
      <xdr:colOff>304800</xdr:colOff>
      <xdr:row>4</xdr:row>
      <xdr:rowOff>8696</xdr:rowOff>
    </xdr:to>
    <xdr:sp macro="" textlink="">
      <xdr:nvSpPr>
        <xdr:cNvPr id="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54102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21772</xdr:colOff>
      <xdr:row>3</xdr:row>
      <xdr:rowOff>35379</xdr:rowOff>
    </xdr:from>
    <xdr:to>
      <xdr:col>0</xdr:col>
      <xdr:colOff>1879147</xdr:colOff>
      <xdr:row>9</xdr:row>
      <xdr:rowOff>130629</xdr:rowOff>
    </xdr:to>
    <xdr:pic>
      <xdr:nvPicPr>
        <xdr:cNvPr id="8" name="Рисунок 4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49" t="17249" r="3000" b="24417"/>
        <a:stretch>
          <a:fillRect/>
        </a:stretch>
      </xdr:blipFill>
      <xdr:spPr bwMode="auto">
        <a:xfrm>
          <a:off x="21772" y="2239736"/>
          <a:ext cx="18573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10886</xdr:colOff>
      <xdr:row>12</xdr:row>
      <xdr:rowOff>24493</xdr:rowOff>
    </xdr:from>
    <xdr:to>
      <xdr:col>0</xdr:col>
      <xdr:colOff>1877786</xdr:colOff>
      <xdr:row>18</xdr:row>
      <xdr:rowOff>167368</xdr:rowOff>
    </xdr:to>
    <xdr:pic>
      <xdr:nvPicPr>
        <xdr:cNvPr id="9" name="Рисунок 4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3" t="40936" b="7018"/>
        <a:stretch>
          <a:fillRect/>
        </a:stretch>
      </xdr:blipFill>
      <xdr:spPr bwMode="auto">
        <a:xfrm>
          <a:off x="10886" y="3981450"/>
          <a:ext cx="18669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2298</xdr:colOff>
      <xdr:row>1</xdr:row>
      <xdr:rowOff>0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72624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20</xdr:row>
      <xdr:rowOff>19050</xdr:rowOff>
    </xdr:from>
    <xdr:to>
      <xdr:col>0</xdr:col>
      <xdr:colOff>1866900</xdr:colOff>
      <xdr:row>25</xdr:row>
      <xdr:rowOff>47625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306925"/>
          <a:ext cx="18573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31</xdr:row>
      <xdr:rowOff>66676</xdr:rowOff>
    </xdr:from>
    <xdr:to>
      <xdr:col>0</xdr:col>
      <xdr:colOff>1800225</xdr:colOff>
      <xdr:row>33</xdr:row>
      <xdr:rowOff>161926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534276"/>
          <a:ext cx="1771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85725</xdr:rowOff>
    </xdr:from>
    <xdr:to>
      <xdr:col>0</xdr:col>
      <xdr:colOff>1714500</xdr:colOff>
      <xdr:row>35</xdr:row>
      <xdr:rowOff>238125</xdr:rowOff>
    </xdr:to>
    <xdr:pic>
      <xdr:nvPicPr>
        <xdr:cNvPr id="14" name="Рисунок 1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124825"/>
          <a:ext cx="16383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24</xdr:row>
      <xdr:rowOff>152400</xdr:rowOff>
    </xdr:from>
    <xdr:to>
      <xdr:col>0</xdr:col>
      <xdr:colOff>1781175</xdr:colOff>
      <xdr:row>28</xdr:row>
      <xdr:rowOff>133350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286500"/>
          <a:ext cx="1657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38</xdr:row>
      <xdr:rowOff>142875</xdr:rowOff>
    </xdr:from>
    <xdr:to>
      <xdr:col>0</xdr:col>
      <xdr:colOff>1695450</xdr:colOff>
      <xdr:row>42</xdr:row>
      <xdr:rowOff>142875</xdr:rowOff>
    </xdr:to>
    <xdr:pic>
      <xdr:nvPicPr>
        <xdr:cNvPr id="16" name="Рисунок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2" t="9630" r="475" b="3703"/>
        <a:stretch>
          <a:fillRect/>
        </a:stretch>
      </xdr:blipFill>
      <xdr:spPr bwMode="auto">
        <a:xfrm>
          <a:off x="247650" y="9439275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7</xdr:col>
      <xdr:colOff>10885</xdr:colOff>
      <xdr:row>55</xdr:row>
      <xdr:rowOff>9525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8211"/>
          <a:ext cx="959031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24025</xdr:colOff>
      <xdr:row>45</xdr:row>
      <xdr:rowOff>91325</xdr:rowOff>
    </xdr:from>
    <xdr:to>
      <xdr:col>0</xdr:col>
      <xdr:colOff>1865587</xdr:colOff>
      <xdr:row>48</xdr:row>
      <xdr:rowOff>695324</xdr:rowOff>
    </xdr:to>
    <xdr:pic>
      <xdr:nvPicPr>
        <xdr:cNvPr id="4" name="Рисунок 3" descr="Проходка кровли в Беларуси. Сравнить цены и поставщиков промышленных  товаров на маркетплейсе Deal.by">
          <a:extLst>
            <a:ext uri="{FF2B5EF4-FFF2-40B4-BE49-F238E27FC236}">
              <a16:creationId xmlns:a16="http://schemas.microsoft.com/office/drawing/2014/main" id="{A42797DE-D200-3825-667C-B1F0C8872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5" y="10982670"/>
          <a:ext cx="1841562" cy="1819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2333625</xdr:colOff>
      <xdr:row>1</xdr:row>
      <xdr:rowOff>0</xdr:rowOff>
    </xdr:from>
    <xdr:to>
      <xdr:col>7</xdr:col>
      <xdr:colOff>304800</xdr:colOff>
      <xdr:row>2</xdr:row>
      <xdr:rowOff>127187</xdr:rowOff>
    </xdr:to>
    <xdr:sp macro="" textlink="">
      <xdr:nvSpPr>
        <xdr:cNvPr id="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54102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19050</xdr:colOff>
      <xdr:row>3</xdr:row>
      <xdr:rowOff>57150</xdr:rowOff>
    </xdr:from>
    <xdr:to>
      <xdr:col>0</xdr:col>
      <xdr:colOff>1860176</xdr:colOff>
      <xdr:row>10</xdr:row>
      <xdr:rowOff>156882</xdr:rowOff>
    </xdr:to>
    <xdr:pic>
      <xdr:nvPicPr>
        <xdr:cNvPr id="5" name="Рисунок 2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35356"/>
          <a:ext cx="1841126" cy="1433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22412</xdr:colOff>
      <xdr:row>13</xdr:row>
      <xdr:rowOff>44824</xdr:rowOff>
    </xdr:from>
    <xdr:to>
      <xdr:col>0</xdr:col>
      <xdr:colOff>1845769</xdr:colOff>
      <xdr:row>15</xdr:row>
      <xdr:rowOff>208910</xdr:rowOff>
    </xdr:to>
    <xdr:pic>
      <xdr:nvPicPr>
        <xdr:cNvPr id="6" name="Рисунок 3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4672853"/>
          <a:ext cx="1823357" cy="6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156883</xdr:colOff>
      <xdr:row>23</xdr:row>
      <xdr:rowOff>110380</xdr:rowOff>
    </xdr:from>
    <xdr:to>
      <xdr:col>0</xdr:col>
      <xdr:colOff>1743476</xdr:colOff>
      <xdr:row>30</xdr:row>
      <xdr:rowOff>74522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21" r="6842"/>
        <a:stretch>
          <a:fillRect/>
        </a:stretch>
      </xdr:blipFill>
      <xdr:spPr bwMode="auto">
        <a:xfrm>
          <a:off x="156883" y="7226115"/>
          <a:ext cx="1586593" cy="1857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</xdr:colOff>
      <xdr:row>0</xdr:row>
      <xdr:rowOff>9525</xdr:rowOff>
    </xdr:from>
    <xdr:to>
      <xdr:col>7</xdr:col>
      <xdr:colOff>11206</xdr:colOff>
      <xdr:row>1</xdr:row>
      <xdr:rowOff>0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" y="9525"/>
          <a:ext cx="11934265" cy="2153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60512</xdr:colOff>
      <xdr:row>38</xdr:row>
      <xdr:rowOff>53228</xdr:rowOff>
    </xdr:from>
    <xdr:to>
      <xdr:col>0</xdr:col>
      <xdr:colOff>1837764</xdr:colOff>
      <xdr:row>45</xdr:row>
      <xdr:rowOff>151794</xdr:rowOff>
    </xdr:to>
    <xdr:pic>
      <xdr:nvPicPr>
        <xdr:cNvPr id="16" name="Рисунок 1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3" r="21684"/>
        <a:stretch>
          <a:fillRect/>
        </a:stretch>
      </xdr:blipFill>
      <xdr:spPr bwMode="auto">
        <a:xfrm>
          <a:off x="60512" y="11001375"/>
          <a:ext cx="1777252" cy="1510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565898</xdr:colOff>
      <xdr:row>48</xdr:row>
      <xdr:rowOff>56030</xdr:rowOff>
    </xdr:from>
    <xdr:to>
      <xdr:col>0</xdr:col>
      <xdr:colOff>1251698</xdr:colOff>
      <xdr:row>52</xdr:row>
      <xdr:rowOff>170330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61" t="16904" r="30966" b="12216"/>
        <a:stretch>
          <a:fillRect/>
        </a:stretch>
      </xdr:blipFill>
      <xdr:spPr bwMode="auto">
        <a:xfrm>
          <a:off x="565898" y="13166912"/>
          <a:ext cx="685800" cy="887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71154</xdr:colOff>
      <xdr:row>54</xdr:row>
      <xdr:rowOff>16248</xdr:rowOff>
    </xdr:from>
    <xdr:to>
      <xdr:col>0</xdr:col>
      <xdr:colOff>1815351</xdr:colOff>
      <xdr:row>60</xdr:row>
      <xdr:rowOff>1</xdr:rowOff>
    </xdr:to>
    <xdr:pic>
      <xdr:nvPicPr>
        <xdr:cNvPr id="18" name="Рисунок 18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1" t="8096" r="15057" b="6351"/>
        <a:stretch>
          <a:fillRect/>
        </a:stretch>
      </xdr:blipFill>
      <xdr:spPr bwMode="auto">
        <a:xfrm>
          <a:off x="71154" y="14180483"/>
          <a:ext cx="1744197" cy="1205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15688</xdr:rowOff>
    </xdr:from>
    <xdr:to>
      <xdr:col>1</xdr:col>
      <xdr:colOff>4881</xdr:colOff>
      <xdr:row>63</xdr:row>
      <xdr:rowOff>179294</xdr:rowOff>
    </xdr:to>
    <xdr:pic>
      <xdr:nvPicPr>
        <xdr:cNvPr id="20" name="Рисунок 1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4982"/>
          <a:ext cx="1869060" cy="567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11206</xdr:rowOff>
    </xdr:from>
    <xdr:to>
      <xdr:col>0</xdr:col>
      <xdr:colOff>1860176</xdr:colOff>
      <xdr:row>79</xdr:row>
      <xdr:rowOff>190499</xdr:rowOff>
    </xdr:to>
    <xdr:pic>
      <xdr:nvPicPr>
        <xdr:cNvPr id="21" name="Рисунок 1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5" t="31863" b="19608"/>
        <a:stretch>
          <a:fillRect/>
        </a:stretch>
      </xdr:blipFill>
      <xdr:spPr bwMode="auto">
        <a:xfrm>
          <a:off x="0" y="16483853"/>
          <a:ext cx="1860176" cy="52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</xdr:colOff>
      <xdr:row>80</xdr:row>
      <xdr:rowOff>11204</xdr:rowOff>
    </xdr:from>
    <xdr:to>
      <xdr:col>7</xdr:col>
      <xdr:colOff>0</xdr:colOff>
      <xdr:row>84</xdr:row>
      <xdr:rowOff>190498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19673525"/>
          <a:ext cx="11911053" cy="954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145675</xdr:colOff>
      <xdr:row>66</xdr:row>
      <xdr:rowOff>201705</xdr:rowOff>
    </xdr:from>
    <xdr:to>
      <xdr:col>0</xdr:col>
      <xdr:colOff>1819088</xdr:colOff>
      <xdr:row>74</xdr:row>
      <xdr:rowOff>71718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591DA45-536B-19EF-75D5-0377A4EE9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5" y="16842440"/>
          <a:ext cx="1673413" cy="1506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44449</xdr:colOff>
      <xdr:row>24</xdr:row>
      <xdr:rowOff>38100</xdr:rowOff>
    </xdr:from>
    <xdr:to>
      <xdr:col>0</xdr:col>
      <xdr:colOff>1924051</xdr:colOff>
      <xdr:row>27</xdr:row>
      <xdr:rowOff>260775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43"/>
        <a:stretch>
          <a:fillRect/>
        </a:stretch>
      </xdr:blipFill>
      <xdr:spPr bwMode="auto">
        <a:xfrm>
          <a:off x="44449" y="8172450"/>
          <a:ext cx="1879602" cy="107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9526</xdr:rowOff>
    </xdr:from>
    <xdr:to>
      <xdr:col>5</xdr:col>
      <xdr:colOff>9524</xdr:colOff>
      <xdr:row>1</xdr:row>
      <xdr:rowOff>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9934574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29</xdr:row>
      <xdr:rowOff>25400</xdr:rowOff>
    </xdr:from>
    <xdr:to>
      <xdr:col>0</xdr:col>
      <xdr:colOff>2222341</xdr:colOff>
      <xdr:row>33</xdr:row>
      <xdr:rowOff>247650</xdr:rowOff>
    </xdr:to>
    <xdr:pic>
      <xdr:nvPicPr>
        <xdr:cNvPr id="7" name="Рисунок 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626600"/>
          <a:ext cx="2193766" cy="136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57151</xdr:colOff>
      <xdr:row>36</xdr:row>
      <xdr:rowOff>57150</xdr:rowOff>
    </xdr:from>
    <xdr:to>
      <xdr:col>0</xdr:col>
      <xdr:colOff>2505075</xdr:colOff>
      <xdr:row>43</xdr:row>
      <xdr:rowOff>325588</xdr:rowOff>
    </xdr:to>
    <xdr:pic>
      <xdr:nvPicPr>
        <xdr:cNvPr id="8" name="Рисунок 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1658600"/>
          <a:ext cx="2447924" cy="2649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22224</xdr:colOff>
      <xdr:row>47</xdr:row>
      <xdr:rowOff>9526</xdr:rowOff>
    </xdr:from>
    <xdr:to>
      <xdr:col>5</xdr:col>
      <xdr:colOff>0</xdr:colOff>
      <xdr:row>51</xdr:row>
      <xdr:rowOff>174626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4" y="15840076"/>
          <a:ext cx="9902826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15</xdr:row>
      <xdr:rowOff>36298</xdr:rowOff>
    </xdr:from>
    <xdr:to>
      <xdr:col>0</xdr:col>
      <xdr:colOff>2514600</xdr:colOff>
      <xdr:row>22</xdr:row>
      <xdr:rowOff>22290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EA2693C-AACE-3B5F-5244-6C18CA2ED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5884648"/>
          <a:ext cx="2457449" cy="1738592"/>
        </a:xfrm>
        <a:prstGeom prst="rect">
          <a:avLst/>
        </a:prstGeom>
      </xdr:spPr>
    </xdr:pic>
    <xdr:clientData/>
  </xdr:twoCellAnchor>
  <xdr:twoCellAnchor editAs="oneCell">
    <xdr:from>
      <xdr:col>0</xdr:col>
      <xdr:colOff>1588713</xdr:colOff>
      <xdr:row>24</xdr:row>
      <xdr:rowOff>168082</xdr:rowOff>
    </xdr:from>
    <xdr:to>
      <xdr:col>0</xdr:col>
      <xdr:colOff>2386309</xdr:colOff>
      <xdr:row>26</xdr:row>
      <xdr:rowOff>43568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4340B45-57C3-9CBF-DE08-E053E62B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57310">
          <a:off x="1588713" y="6606982"/>
          <a:ext cx="797596" cy="44698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</xdr:row>
      <xdr:rowOff>123825</xdr:rowOff>
    </xdr:from>
    <xdr:to>
      <xdr:col>0</xdr:col>
      <xdr:colOff>2447925</xdr:colOff>
      <xdr:row>11</xdr:row>
      <xdr:rowOff>161925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5E30623-E4E4-9C56-EC6B-65F8A7C7B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43175"/>
          <a:ext cx="2324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46</xdr:row>
      <xdr:rowOff>59235</xdr:rowOff>
    </xdr:from>
    <xdr:to>
      <xdr:col>0</xdr:col>
      <xdr:colOff>2533649</xdr:colOff>
      <xdr:row>46</xdr:row>
      <xdr:rowOff>1190625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BFFB98-17D5-7AA4-A3FF-E6BBA85B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4670585"/>
          <a:ext cx="2095499" cy="113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19050</xdr:rowOff>
    </xdr:from>
    <xdr:to>
      <xdr:col>2</xdr:col>
      <xdr:colOff>396874</xdr:colOff>
      <xdr:row>46</xdr:row>
      <xdr:rowOff>102534</xdr:rowOff>
    </xdr:to>
    <xdr:pic>
      <xdr:nvPicPr>
        <xdr:cNvPr id="2" name="Picture 2" descr="http://im4-tub-ru.yandex.net/i?id=153081363-66-72&amp;n=2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0050"/>
          <a:ext cx="2333624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301625</xdr:colOff>
      <xdr:row>39</xdr:row>
      <xdr:rowOff>9525</xdr:rowOff>
    </xdr:from>
    <xdr:to>
      <xdr:col>5</xdr:col>
      <xdr:colOff>190499</xdr:colOff>
      <xdr:row>46</xdr:row>
      <xdr:rowOff>83484</xdr:rowOff>
    </xdr:to>
    <xdr:pic>
      <xdr:nvPicPr>
        <xdr:cNvPr id="3" name="Picture 3" descr="http://im3-tub-ru.yandex.net/i?id=38079861-24-72&amp;n=2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010525"/>
          <a:ext cx="263524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158750</xdr:colOff>
      <xdr:row>39</xdr:row>
      <xdr:rowOff>15874</xdr:rowOff>
    </xdr:from>
    <xdr:to>
      <xdr:col>8</xdr:col>
      <xdr:colOff>428625</xdr:colOff>
      <xdr:row>46</xdr:row>
      <xdr:rowOff>86658</xdr:rowOff>
    </xdr:to>
    <xdr:pic>
      <xdr:nvPicPr>
        <xdr:cNvPr id="4" name="Picture 5" descr="http://im4-tub-ru.yandex.net/i?id=120342710-23-72&amp;n=2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1875" y="9524999"/>
          <a:ext cx="3286125" cy="1483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422275</xdr:colOff>
      <xdr:row>39</xdr:row>
      <xdr:rowOff>38100</xdr:rowOff>
    </xdr:from>
    <xdr:to>
      <xdr:col>11</xdr:col>
      <xdr:colOff>523875</xdr:colOff>
      <xdr:row>46</xdr:row>
      <xdr:rowOff>102534</xdr:rowOff>
    </xdr:to>
    <xdr:pic>
      <xdr:nvPicPr>
        <xdr:cNvPr id="5" name="Picture 6" descr="472c2ab49cb79e2957e73eb357bbfc0b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1650" y="9547225"/>
          <a:ext cx="3117850" cy="1477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550956</xdr:colOff>
      <xdr:row>39</xdr:row>
      <xdr:rowOff>9525</xdr:rowOff>
    </xdr:from>
    <xdr:to>
      <xdr:col>14</xdr:col>
      <xdr:colOff>1043081</xdr:colOff>
      <xdr:row>46</xdr:row>
      <xdr:rowOff>93009</xdr:rowOff>
    </xdr:to>
    <xdr:pic>
      <xdr:nvPicPr>
        <xdr:cNvPr id="6" name="Picture 4" descr="http://im7-tub-ru.yandex.net/i?id=25168876-09-72&amp;n=2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3780" y="9355231"/>
          <a:ext cx="33496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1063624</xdr:colOff>
      <xdr:row>4</xdr:row>
      <xdr:rowOff>0</xdr:rowOff>
    </xdr:to>
    <xdr:pic>
      <xdr:nvPicPr>
        <xdr:cNvPr id="8" name="Рисунок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620874" cy="188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107949</xdr:rowOff>
    </xdr:from>
    <xdr:to>
      <xdr:col>15</xdr:col>
      <xdr:colOff>11206</xdr:colOff>
      <xdr:row>52</xdr:row>
      <xdr:rowOff>154640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5596"/>
          <a:ext cx="14646088" cy="1189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2333625</xdr:colOff>
      <xdr:row>6</xdr:row>
      <xdr:rowOff>0</xdr:rowOff>
    </xdr:from>
    <xdr:to>
      <xdr:col>9</xdr:col>
      <xdr:colOff>304800</xdr:colOff>
      <xdr:row>6</xdr:row>
      <xdr:rowOff>199465</xdr:rowOff>
    </xdr:to>
    <xdr:sp macro="" textlink="">
      <xdr:nvSpPr>
        <xdr:cNvPr id="10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276475"/>
          <a:ext cx="304800" cy="2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2333625</xdr:colOff>
      <xdr:row>6</xdr:row>
      <xdr:rowOff>0</xdr:rowOff>
    </xdr:from>
    <xdr:ext cx="306481" cy="228040"/>
    <xdr:sp macro="" textlink="">
      <xdr:nvSpPr>
        <xdr:cNvPr id="11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4497050" y="2276475"/>
          <a:ext cx="306481" cy="2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6</xdr:row>
      <xdr:rowOff>0</xdr:rowOff>
    </xdr:from>
    <xdr:ext cx="306481" cy="199465"/>
    <xdr:sp macro="" textlink="">
      <xdr:nvSpPr>
        <xdr:cNvPr id="7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431A66DD-D4D0-4A3E-BDCE-2B548D664322}"/>
            </a:ext>
          </a:extLst>
        </xdr:cNvPr>
        <xdr:cNvSpPr>
          <a:spLocks noChangeAspect="1" noChangeArrowheads="1"/>
        </xdr:cNvSpPr>
      </xdr:nvSpPr>
      <xdr:spPr bwMode="auto">
        <a:xfrm>
          <a:off x="8660466" y="2286000"/>
          <a:ext cx="306481" cy="199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6</xdr:row>
      <xdr:rowOff>0</xdr:rowOff>
    </xdr:from>
    <xdr:ext cx="306481" cy="228040"/>
    <xdr:sp macro="" textlink="">
      <xdr:nvSpPr>
        <xdr:cNvPr id="12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A0DC89B6-A717-4760-AD2C-2E5744ECDEDA}"/>
            </a:ext>
          </a:extLst>
        </xdr:cNvPr>
        <xdr:cNvSpPr>
          <a:spLocks noChangeAspect="1" noChangeArrowheads="1"/>
        </xdr:cNvSpPr>
      </xdr:nvSpPr>
      <xdr:spPr bwMode="auto">
        <a:xfrm>
          <a:off x="11608174" y="2286000"/>
          <a:ext cx="306481" cy="2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9</xdr:row>
      <xdr:rowOff>28576</xdr:rowOff>
    </xdr:from>
    <xdr:to>
      <xdr:col>0</xdr:col>
      <xdr:colOff>1809750</xdr:colOff>
      <xdr:row>14</xdr:row>
      <xdr:rowOff>1495</xdr:rowOff>
    </xdr:to>
    <xdr:pic>
      <xdr:nvPicPr>
        <xdr:cNvPr id="3" name="Рисунок 7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3" b="18666"/>
        <a:stretch>
          <a:fillRect/>
        </a:stretch>
      </xdr:blipFill>
      <xdr:spPr bwMode="auto">
        <a:xfrm>
          <a:off x="123825" y="3581401"/>
          <a:ext cx="168592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9526</xdr:rowOff>
    </xdr:from>
    <xdr:to>
      <xdr:col>0</xdr:col>
      <xdr:colOff>1771650</xdr:colOff>
      <xdr:row>20</xdr:row>
      <xdr:rowOff>142875</xdr:rowOff>
    </xdr:to>
    <xdr:pic>
      <xdr:nvPicPr>
        <xdr:cNvPr id="5" name="Рисунок 7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60"/>
        <a:stretch>
          <a:fillRect/>
        </a:stretch>
      </xdr:blipFill>
      <xdr:spPr bwMode="auto">
        <a:xfrm>
          <a:off x="0" y="5143501"/>
          <a:ext cx="1771650" cy="752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23</xdr:row>
      <xdr:rowOff>19050</xdr:rowOff>
    </xdr:from>
    <xdr:to>
      <xdr:col>0</xdr:col>
      <xdr:colOff>1857375</xdr:colOff>
      <xdr:row>28</xdr:row>
      <xdr:rowOff>111124</xdr:rowOff>
    </xdr:to>
    <xdr:pic>
      <xdr:nvPicPr>
        <xdr:cNvPr id="6" name="Рисунок 7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29" t="12994"/>
        <a:stretch>
          <a:fillRect/>
        </a:stretch>
      </xdr:blipFill>
      <xdr:spPr bwMode="auto">
        <a:xfrm>
          <a:off x="9525" y="6343650"/>
          <a:ext cx="18478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30</xdr:row>
      <xdr:rowOff>66675</xdr:rowOff>
    </xdr:from>
    <xdr:to>
      <xdr:col>0</xdr:col>
      <xdr:colOff>1781175</xdr:colOff>
      <xdr:row>31</xdr:row>
      <xdr:rowOff>419101</xdr:rowOff>
    </xdr:to>
    <xdr:pic>
      <xdr:nvPicPr>
        <xdr:cNvPr id="9" name="Рисунок 8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762875"/>
          <a:ext cx="1600200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</xdr:row>
      <xdr:rowOff>19050</xdr:rowOff>
    </xdr:from>
    <xdr:to>
      <xdr:col>0</xdr:col>
      <xdr:colOff>1809750</xdr:colOff>
      <xdr:row>7</xdr:row>
      <xdr:rowOff>193675</xdr:rowOff>
    </xdr:to>
    <xdr:pic>
      <xdr:nvPicPr>
        <xdr:cNvPr id="21" name="Рисунок 93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96" b="10896"/>
        <a:stretch>
          <a:fillRect/>
        </a:stretch>
      </xdr:blipFill>
      <xdr:spPr bwMode="auto">
        <a:xfrm>
          <a:off x="95250" y="2419350"/>
          <a:ext cx="1714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8106</xdr:colOff>
      <xdr:row>1</xdr:row>
      <xdr:rowOff>31749</xdr:rowOff>
    </xdr:to>
    <xdr:pic>
      <xdr:nvPicPr>
        <xdr:cNvPr id="22" name="Рисунок 2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43872" cy="1527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22412</xdr:rowOff>
    </xdr:from>
    <xdr:to>
      <xdr:col>7</xdr:col>
      <xdr:colOff>0</xdr:colOff>
      <xdr:row>64</xdr:row>
      <xdr:rowOff>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76837"/>
          <a:ext cx="9734550" cy="1101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410874</xdr:colOff>
      <xdr:row>34</xdr:row>
      <xdr:rowOff>90360</xdr:rowOff>
    </xdr:from>
    <xdr:to>
      <xdr:col>0</xdr:col>
      <xdr:colOff>1416042</xdr:colOff>
      <xdr:row>42</xdr:row>
      <xdr:rowOff>176899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33A1B820-9FFA-4E19-A4D0-24F820C11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4" t="22568" b="15002"/>
        <a:stretch>
          <a:fillRect/>
        </a:stretch>
      </xdr:blipFill>
      <xdr:spPr bwMode="auto">
        <a:xfrm rot="5628209">
          <a:off x="-205577" y="10422311"/>
          <a:ext cx="2238069" cy="100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403412</xdr:colOff>
      <xdr:row>46</xdr:row>
      <xdr:rowOff>78442</xdr:rowOff>
    </xdr:from>
    <xdr:to>
      <xdr:col>0</xdr:col>
      <xdr:colOff>1544677</xdr:colOff>
      <xdr:row>55</xdr:row>
      <xdr:rowOff>182097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8FA814D0-BB24-460D-A0AB-FBFCFA51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03" b="18773"/>
        <a:stretch>
          <a:fillRect/>
        </a:stretch>
      </xdr:blipFill>
      <xdr:spPr bwMode="auto">
        <a:xfrm rot="5584451">
          <a:off x="-288018" y="13712666"/>
          <a:ext cx="2524125" cy="1141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10457</xdr:rowOff>
    </xdr:from>
    <xdr:to>
      <xdr:col>7</xdr:col>
      <xdr:colOff>16565</xdr:colOff>
      <xdr:row>1</xdr:row>
      <xdr:rowOff>0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B22C777B-7181-4100-82B4-A263D959D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57"/>
          <a:ext cx="8638760" cy="1182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4648</xdr:rowOff>
    </xdr:from>
    <xdr:to>
      <xdr:col>7</xdr:col>
      <xdr:colOff>8282</xdr:colOff>
      <xdr:row>31</xdr:row>
      <xdr:rowOff>190494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7A5012E-A653-4313-A927-1A666968A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41235"/>
          <a:ext cx="8630478" cy="75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95250</xdr:rowOff>
    </xdr:from>
    <xdr:to>
      <xdr:col>0</xdr:col>
      <xdr:colOff>1866825</xdr:colOff>
      <xdr:row>22</xdr:row>
      <xdr:rowOff>372716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7D9CC95-7AED-F1F3-7CEF-499E4CE31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2467"/>
          <a:ext cx="1866825" cy="1470163"/>
        </a:xfrm>
        <a:prstGeom prst="rect">
          <a:avLst/>
        </a:prstGeom>
      </xdr:spPr>
    </xdr:pic>
    <xdr:clientData/>
  </xdr:twoCellAnchor>
  <xdr:twoCellAnchor editAs="oneCell">
    <xdr:from>
      <xdr:col>0</xdr:col>
      <xdr:colOff>40586</xdr:colOff>
      <xdr:row>17</xdr:row>
      <xdr:rowOff>23548</xdr:rowOff>
    </xdr:from>
    <xdr:to>
      <xdr:col>0</xdr:col>
      <xdr:colOff>1871869</xdr:colOff>
      <xdr:row>19</xdr:row>
      <xdr:rowOff>8285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486DD83-F078-21B1-4F76-A7886DBAA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6" y="8935635"/>
          <a:ext cx="1831283" cy="779866"/>
        </a:xfrm>
        <a:prstGeom prst="rect">
          <a:avLst/>
        </a:prstGeom>
      </xdr:spPr>
    </xdr:pic>
    <xdr:clientData/>
  </xdr:twoCellAnchor>
  <xdr:twoCellAnchor editAs="oneCell">
    <xdr:from>
      <xdr:col>0</xdr:col>
      <xdr:colOff>64478</xdr:colOff>
      <xdr:row>3</xdr:row>
      <xdr:rowOff>34475</xdr:rowOff>
    </xdr:from>
    <xdr:to>
      <xdr:col>0</xdr:col>
      <xdr:colOff>1826602</xdr:colOff>
      <xdr:row>3</xdr:row>
      <xdr:rowOff>661429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8A33715-B86E-1416-742B-284B6C4B3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8" y="1740692"/>
          <a:ext cx="1762124" cy="626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47624</xdr:rowOff>
    </xdr:from>
    <xdr:to>
      <xdr:col>0</xdr:col>
      <xdr:colOff>1872934</xdr:colOff>
      <xdr:row>7</xdr:row>
      <xdr:rowOff>666750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79CFCA3-FC19-A59C-CB90-E7B2C1B6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6562"/>
          <a:ext cx="1872934" cy="19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197551</xdr:colOff>
      <xdr:row>4</xdr:row>
      <xdr:rowOff>13857</xdr:rowOff>
    </xdr:from>
    <xdr:to>
      <xdr:col>0</xdr:col>
      <xdr:colOff>1743075</xdr:colOff>
      <xdr:row>5</xdr:row>
      <xdr:rowOff>19050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5593D69-5071-47D6-1A9F-3F98528A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51" y="2833257"/>
          <a:ext cx="1545524" cy="6814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9525</xdr:colOff>
      <xdr:row>14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DCFE6D4-07F7-4073-F33B-F0CDB939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6500"/>
          <a:ext cx="1895475" cy="1057276"/>
        </a:xfrm>
        <a:prstGeom prst="rect">
          <a:avLst/>
        </a:prstGeom>
      </xdr:spPr>
    </xdr:pic>
    <xdr:clientData/>
  </xdr:twoCellAnchor>
  <xdr:twoCellAnchor editAs="oneCell">
    <xdr:from>
      <xdr:col>0</xdr:col>
      <xdr:colOff>11850</xdr:colOff>
      <xdr:row>12</xdr:row>
      <xdr:rowOff>13138</xdr:rowOff>
    </xdr:from>
    <xdr:to>
      <xdr:col>1</xdr:col>
      <xdr:colOff>0</xdr:colOff>
      <xdr:row>12</xdr:row>
      <xdr:rowOff>1047750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46A07A3-1406-F420-E49F-57B0DA9B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0" y="5359044"/>
          <a:ext cx="1875291" cy="10346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19050</xdr:rowOff>
    </xdr:from>
    <xdr:to>
      <xdr:col>1</xdr:col>
      <xdr:colOff>9524</xdr:colOff>
      <xdr:row>14</xdr:row>
      <xdr:rowOff>1047750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ABD6386-2C21-63A7-B75D-82E0B3738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362825"/>
          <a:ext cx="187642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25</xdr:row>
      <xdr:rowOff>16565</xdr:rowOff>
    </xdr:from>
    <xdr:to>
      <xdr:col>0</xdr:col>
      <xdr:colOff>1880152</xdr:colOff>
      <xdr:row>26</xdr:row>
      <xdr:rowOff>372717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D9885CE-4D37-DB5F-FAF5-6EA52068A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6" y="12987130"/>
          <a:ext cx="1863586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9196</xdr:colOff>
      <xdr:row>27</xdr:row>
      <xdr:rowOff>16995</xdr:rowOff>
    </xdr:from>
    <xdr:to>
      <xdr:col>0</xdr:col>
      <xdr:colOff>1880152</xdr:colOff>
      <xdr:row>28</xdr:row>
      <xdr:rowOff>1612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EE1BBFE7-F15C-6019-79CD-0B9243B5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6" y="13244321"/>
          <a:ext cx="1870956" cy="672075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8</xdr:row>
      <xdr:rowOff>16565</xdr:rowOff>
    </xdr:from>
    <xdr:to>
      <xdr:col>0</xdr:col>
      <xdr:colOff>1880153</xdr:colOff>
      <xdr:row>9</xdr:row>
      <xdr:rowOff>571500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2D626B-ED32-29E4-B232-A28685E4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4986130"/>
          <a:ext cx="1855304" cy="11347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10457</xdr:rowOff>
    </xdr:from>
    <xdr:to>
      <xdr:col>7</xdr:col>
      <xdr:colOff>16565</xdr:colOff>
      <xdr:row>1</xdr:row>
      <xdr:rowOff>0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id="{AA7BCE38-9FF3-4DCF-8492-453368C50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57"/>
          <a:ext cx="8636689" cy="1180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14179</xdr:rowOff>
    </xdr:from>
    <xdr:to>
      <xdr:col>7</xdr:col>
      <xdr:colOff>8282</xdr:colOff>
      <xdr:row>24</xdr:row>
      <xdr:rowOff>371474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B7A2996-B021-4D1D-9B02-8323D0DD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21154"/>
          <a:ext cx="8628407" cy="75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130951</xdr:colOff>
      <xdr:row>6</xdr:row>
      <xdr:rowOff>9525</xdr:rowOff>
    </xdr:from>
    <xdr:to>
      <xdr:col>0</xdr:col>
      <xdr:colOff>1609725</xdr:colOff>
      <xdr:row>7</xdr:row>
      <xdr:rowOff>10536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E37C348-385B-8B3D-9715-EC627D9E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51" y="3743325"/>
          <a:ext cx="1478774" cy="6772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</xdr:row>
      <xdr:rowOff>19050</xdr:rowOff>
    </xdr:from>
    <xdr:to>
      <xdr:col>0</xdr:col>
      <xdr:colOff>1632383</xdr:colOff>
      <xdr:row>4</xdr:row>
      <xdr:rowOff>19051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572E03C-6D58-B0B3-9905-ACD9AA140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140378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</xdr:row>
      <xdr:rowOff>666750</xdr:rowOff>
    </xdr:from>
    <xdr:to>
      <xdr:col>0</xdr:col>
      <xdr:colOff>1590675</xdr:colOff>
      <xdr:row>5</xdr:row>
      <xdr:rowOff>27268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D6F7C26-B135-12FA-8FD6-DC88A5FE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71725"/>
          <a:ext cx="1314450" cy="713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5</xdr:row>
      <xdr:rowOff>19051</xdr:rowOff>
    </xdr:from>
    <xdr:to>
      <xdr:col>0</xdr:col>
      <xdr:colOff>1543050</xdr:colOff>
      <xdr:row>6</xdr:row>
      <xdr:rowOff>13349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3033E11-8DD8-249E-FADF-7C8A2CB52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3076576"/>
          <a:ext cx="1247774" cy="67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7</xdr:row>
      <xdr:rowOff>0</xdr:rowOff>
    </xdr:from>
    <xdr:to>
      <xdr:col>0</xdr:col>
      <xdr:colOff>1371600</xdr:colOff>
      <xdr:row>8</xdr:row>
      <xdr:rowOff>578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E5F7B1A-00CD-59D1-5913-71A308F7B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4410075"/>
          <a:ext cx="1209674" cy="67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8</xdr:row>
      <xdr:rowOff>19050</xdr:rowOff>
    </xdr:from>
    <xdr:to>
      <xdr:col>0</xdr:col>
      <xdr:colOff>1695450</xdr:colOff>
      <xdr:row>8</xdr:row>
      <xdr:rowOff>647700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3E20368-D106-9C6A-2C87-DFB8B02F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486775"/>
          <a:ext cx="1371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8</xdr:row>
      <xdr:rowOff>647700</xdr:rowOff>
    </xdr:from>
    <xdr:to>
      <xdr:col>0</xdr:col>
      <xdr:colOff>1733550</xdr:colOff>
      <xdr:row>10</xdr:row>
      <xdr:rowOff>47625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05D9B56-3855-5234-5826-4B4AB4091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115425"/>
          <a:ext cx="14478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10</xdr:row>
      <xdr:rowOff>69178</xdr:rowOff>
    </xdr:from>
    <xdr:to>
      <xdr:col>0</xdr:col>
      <xdr:colOff>1704975</xdr:colOff>
      <xdr:row>11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20C3FB4-8850-2306-3EBC-B747C32FC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889453"/>
          <a:ext cx="1409700" cy="60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38100</xdr:rowOff>
    </xdr:from>
    <xdr:to>
      <xdr:col>0</xdr:col>
      <xdr:colOff>1728011</xdr:colOff>
      <xdr:row>11</xdr:row>
      <xdr:rowOff>647701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DC2C5-20E1-0E1C-1D99-7B7A1DF7B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534650"/>
          <a:ext cx="1518461" cy="6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34374</xdr:colOff>
      <xdr:row>18</xdr:row>
      <xdr:rowOff>47770</xdr:rowOff>
    </xdr:from>
    <xdr:to>
      <xdr:col>0</xdr:col>
      <xdr:colOff>1882224</xdr:colOff>
      <xdr:row>20</xdr:row>
      <xdr:rowOff>180977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8F24BD1-4710-8505-DEC5-16D5CCC7A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4" y="10765466"/>
          <a:ext cx="1847850" cy="1359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20</xdr:row>
      <xdr:rowOff>276224</xdr:rowOff>
    </xdr:from>
    <xdr:to>
      <xdr:col>0</xdr:col>
      <xdr:colOff>1676400</xdr:colOff>
      <xdr:row>22</xdr:row>
      <xdr:rowOff>590549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E6FB3AE-0246-5E55-CB26-477291E47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172949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7052</xdr:rowOff>
    </xdr:from>
    <xdr:to>
      <xdr:col>0</xdr:col>
      <xdr:colOff>1876425</xdr:colOff>
      <xdr:row>17</xdr:row>
      <xdr:rowOff>552450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64F6C98B-8CD0-C295-B260-C350B35AF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46177"/>
          <a:ext cx="1847850" cy="2374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10457</xdr:rowOff>
    </xdr:from>
    <xdr:to>
      <xdr:col>7</xdr:col>
      <xdr:colOff>16565</xdr:colOff>
      <xdr:row>1</xdr:row>
      <xdr:rowOff>0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id="{1578916D-F6A9-4F4B-B201-0DC01E602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57"/>
          <a:ext cx="8636689" cy="1180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14179</xdr:rowOff>
    </xdr:from>
    <xdr:to>
      <xdr:col>7</xdr:col>
      <xdr:colOff>8282</xdr:colOff>
      <xdr:row>15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3D65914-9F00-4250-B290-F1EB6AE11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9304"/>
          <a:ext cx="8628407" cy="77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285749</xdr:colOff>
      <xdr:row>7</xdr:row>
      <xdr:rowOff>57151</xdr:rowOff>
    </xdr:from>
    <xdr:to>
      <xdr:col>0</xdr:col>
      <xdr:colOff>1724025</xdr:colOff>
      <xdr:row>7</xdr:row>
      <xdr:rowOff>986455</xdr:rowOff>
    </xdr:to>
    <xdr:pic>
      <xdr:nvPicPr>
        <xdr:cNvPr id="17" name="Рисунок 4">
          <a:extLst>
            <a:ext uri="{FF2B5EF4-FFF2-40B4-BE49-F238E27FC236}">
              <a16:creationId xmlns:a16="http://schemas.microsoft.com/office/drawing/2014/main" id="{FD2CF073-D61D-47A8-BA7D-0BA5EEAB1ABA}"/>
            </a:ext>
          </a:extLst>
        </xdr:cNvPr>
        <xdr:cNvPicPr/>
      </xdr:nvPicPr>
      <xdr:blipFill rotWithShape="1">
        <a:blip xmlns:r="http://schemas.openxmlformats.org/officeDocument/2006/relationships" r:embed="rId3" cstate="print"/>
        <a:srcRect l="10649" t="9489" r="14793" b="7299"/>
        <a:stretch/>
      </xdr:blipFill>
      <xdr:spPr>
        <a:xfrm flipH="1">
          <a:off x="285749" y="6105526"/>
          <a:ext cx="1438276" cy="92930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514351</xdr:colOff>
      <xdr:row>5</xdr:row>
      <xdr:rowOff>51699</xdr:rowOff>
    </xdr:from>
    <xdr:to>
      <xdr:col>0</xdr:col>
      <xdr:colOff>1409701</xdr:colOff>
      <xdr:row>5</xdr:row>
      <xdr:rowOff>1069143</xdr:rowOff>
    </xdr:to>
    <xdr:pic>
      <xdr:nvPicPr>
        <xdr:cNvPr id="18" name="Рисунок 17" descr="Купить Ковш снеговой лопаты &quot;Купец&quot; с планкой bk - GRASSEN">
          <a:extLst>
            <a:ext uri="{FF2B5EF4-FFF2-40B4-BE49-F238E27FC236}">
              <a16:creationId xmlns:a16="http://schemas.microsoft.com/office/drawing/2014/main" id="{63EBE1FE-0616-4033-86AE-FD6F31ED2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66" t="7446" r="11170" b="6117"/>
        <a:stretch/>
      </xdr:blipFill>
      <xdr:spPr bwMode="auto">
        <a:xfrm>
          <a:off x="514351" y="3928374"/>
          <a:ext cx="895350" cy="1017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4</xdr:row>
      <xdr:rowOff>42304</xdr:rowOff>
    </xdr:from>
    <xdr:to>
      <xdr:col>0</xdr:col>
      <xdr:colOff>1762125</xdr:colOff>
      <xdr:row>4</xdr:row>
      <xdr:rowOff>1061726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FC207E5-772C-48FB-A2FA-151306A3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1925" y="2833129"/>
          <a:ext cx="1600200" cy="101942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8</xdr:row>
      <xdr:rowOff>15297</xdr:rowOff>
    </xdr:from>
    <xdr:to>
      <xdr:col>0</xdr:col>
      <xdr:colOff>1619250</xdr:colOff>
      <xdr:row>9</xdr:row>
      <xdr:rowOff>2935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5769DF5-1191-4FB9-84A1-94115E5E8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149522"/>
          <a:ext cx="1228725" cy="1073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6</xdr:row>
      <xdr:rowOff>43144</xdr:rowOff>
    </xdr:from>
    <xdr:to>
      <xdr:col>0</xdr:col>
      <xdr:colOff>1676400</xdr:colOff>
      <xdr:row>6</xdr:row>
      <xdr:rowOff>1054271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AAD46E7-83C9-4521-882C-D50C9027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05669"/>
          <a:ext cx="1457325" cy="1011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190502</xdr:colOff>
      <xdr:row>3</xdr:row>
      <xdr:rowOff>38099</xdr:rowOff>
    </xdr:from>
    <xdr:to>
      <xdr:col>0</xdr:col>
      <xdr:colOff>1736481</xdr:colOff>
      <xdr:row>3</xdr:row>
      <xdr:rowOff>1043824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43F0993-1AA2-4E14-9BD8-9E42776A7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 flipH="1">
          <a:off x="460629" y="1472947"/>
          <a:ext cx="1005725" cy="1545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10</xdr:row>
      <xdr:rowOff>38100</xdr:rowOff>
    </xdr:from>
    <xdr:to>
      <xdr:col>0</xdr:col>
      <xdr:colOff>1504950</xdr:colOff>
      <xdr:row>10</xdr:row>
      <xdr:rowOff>1045226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473068-AD06-4508-983C-4250FA4E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52425" y="9344025"/>
          <a:ext cx="1152525" cy="100712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12</xdr:row>
      <xdr:rowOff>30221</xdr:rowOff>
    </xdr:from>
    <xdr:to>
      <xdr:col>0</xdr:col>
      <xdr:colOff>1733550</xdr:colOff>
      <xdr:row>12</xdr:row>
      <xdr:rowOff>1071162</xdr:rowOff>
    </xdr:to>
    <xdr:pic>
      <xdr:nvPicPr>
        <xdr:cNvPr id="5" name="Рисунок 128">
          <a:extLst>
            <a:ext uri="{FF2B5EF4-FFF2-40B4-BE49-F238E27FC236}">
              <a16:creationId xmlns:a16="http://schemas.microsoft.com/office/drawing/2014/main" id="{0E799330-72D5-4B55-A724-264213C64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0129" y="11285367"/>
          <a:ext cx="1040941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159113</xdr:colOff>
      <xdr:row>11</xdr:row>
      <xdr:rowOff>389650</xdr:rowOff>
    </xdr:from>
    <xdr:to>
      <xdr:col>0</xdr:col>
      <xdr:colOff>1812366</xdr:colOff>
      <xdr:row>11</xdr:row>
      <xdr:rowOff>705656</xdr:rowOff>
    </xdr:to>
    <xdr:pic>
      <xdr:nvPicPr>
        <xdr:cNvPr id="6" name="Рисунок 4">
          <a:extLst>
            <a:ext uri="{FF2B5EF4-FFF2-40B4-BE49-F238E27FC236}">
              <a16:creationId xmlns:a16="http://schemas.microsoft.com/office/drawing/2014/main" id="{92AC9A86-C395-4745-B0CD-28F8D66BF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20031924" flipV="1">
          <a:off x="159113" y="10781425"/>
          <a:ext cx="1653253" cy="3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9</xdr:row>
      <xdr:rowOff>28575</xdr:rowOff>
    </xdr:from>
    <xdr:to>
      <xdr:col>0</xdr:col>
      <xdr:colOff>1457325</xdr:colOff>
      <xdr:row>9</xdr:row>
      <xdr:rowOff>1061357</xdr:rowOff>
    </xdr:to>
    <xdr:pic>
      <xdr:nvPicPr>
        <xdr:cNvPr id="7" name="Рисунок 3">
          <a:extLst>
            <a:ext uri="{FF2B5EF4-FFF2-40B4-BE49-F238E27FC236}">
              <a16:creationId xmlns:a16="http://schemas.microsoft.com/office/drawing/2014/main" id="{27C912EA-076A-4C83-8FFE-5AEE6EEB1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" y="8248650"/>
          <a:ext cx="1038225" cy="1032782"/>
        </a:xfrm>
        <a:prstGeom prst="rect">
          <a:avLst/>
        </a:prstGeom>
        <a:noFill/>
        <a:ln w="9525">
          <a:noFill/>
          <a:rou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G58"/>
  <sheetViews>
    <sheetView tabSelected="1" zoomScale="115" zoomScaleNormal="115" workbookViewId="0">
      <selection activeCell="E10" sqref="E10"/>
    </sheetView>
  </sheetViews>
  <sheetFormatPr defaultRowHeight="15" x14ac:dyDescent="0.25"/>
  <cols>
    <col min="1" max="1" width="27.5703125" customWidth="1"/>
    <col min="2" max="2" width="32.7109375" customWidth="1"/>
    <col min="3" max="3" width="11.85546875" customWidth="1"/>
    <col min="4" max="4" width="11.140625" customWidth="1"/>
    <col min="5" max="5" width="14.85546875" customWidth="1"/>
    <col min="7" max="7" width="14" customWidth="1"/>
  </cols>
  <sheetData>
    <row r="1" spans="1:7" ht="115.5" customHeight="1" x14ac:dyDescent="0.25">
      <c r="A1" s="24"/>
      <c r="B1" s="24"/>
      <c r="C1" s="24"/>
      <c r="D1" s="24"/>
      <c r="E1" s="24"/>
      <c r="F1" s="24"/>
      <c r="G1" s="24"/>
    </row>
    <row r="2" spans="1:7" x14ac:dyDescent="0.25">
      <c r="A2" s="184" t="s">
        <v>483</v>
      </c>
      <c r="B2" s="184"/>
      <c r="C2" s="184"/>
      <c r="D2" s="184"/>
      <c r="E2" s="184"/>
      <c r="F2" s="184"/>
      <c r="G2" s="184"/>
    </row>
    <row r="3" spans="1:7" ht="38.25" x14ac:dyDescent="0.25">
      <c r="A3" s="158"/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A4" s="185"/>
      <c r="B4" s="3" t="s">
        <v>387</v>
      </c>
      <c r="C4" s="4">
        <v>100</v>
      </c>
      <c r="D4" s="4">
        <v>1.05</v>
      </c>
      <c r="E4" s="159">
        <v>105</v>
      </c>
      <c r="F4" s="2">
        <v>11.3</v>
      </c>
      <c r="G4" s="160">
        <f>F4*210</f>
        <v>2373</v>
      </c>
    </row>
    <row r="5" spans="1:7" x14ac:dyDescent="0.25">
      <c r="A5" s="185"/>
      <c r="B5" s="3" t="s">
        <v>6</v>
      </c>
      <c r="C5" s="4">
        <v>50</v>
      </c>
      <c r="D5" s="4">
        <v>1.05</v>
      </c>
      <c r="E5" s="4">
        <v>52.5</v>
      </c>
      <c r="F5" s="2">
        <v>14.760720000000001</v>
      </c>
      <c r="G5" s="160">
        <f>F5*52.5</f>
        <v>774.93780000000004</v>
      </c>
    </row>
    <row r="6" spans="1:7" x14ac:dyDescent="0.25">
      <c r="A6" s="185"/>
      <c r="B6" s="3" t="s">
        <v>7</v>
      </c>
      <c r="C6" s="4">
        <v>50</v>
      </c>
      <c r="D6" s="4">
        <v>1.05</v>
      </c>
      <c r="E6" s="4">
        <v>52.5</v>
      </c>
      <c r="F6" s="2">
        <v>21.22</v>
      </c>
      <c r="G6" s="160">
        <f>F6*52.5</f>
        <v>1114.05</v>
      </c>
    </row>
    <row r="7" spans="1:7" x14ac:dyDescent="0.25">
      <c r="A7" s="185"/>
      <c r="B7" s="3" t="s">
        <v>8</v>
      </c>
      <c r="C7" s="4">
        <v>50</v>
      </c>
      <c r="D7" s="4">
        <v>1.05</v>
      </c>
      <c r="E7" s="4">
        <v>52.5</v>
      </c>
      <c r="F7" s="2">
        <v>29.106479999999998</v>
      </c>
      <c r="G7" s="160">
        <f>F7*52.5</f>
        <v>1528.0901999999999</v>
      </c>
    </row>
    <row r="8" spans="1:7" x14ac:dyDescent="0.25">
      <c r="A8" s="185"/>
      <c r="B8" s="3" t="s">
        <v>9</v>
      </c>
      <c r="C8" s="5">
        <v>50</v>
      </c>
      <c r="D8" s="4">
        <v>1.05</v>
      </c>
      <c r="E8" s="4">
        <v>52.5</v>
      </c>
      <c r="F8" s="2">
        <v>36.886980000000001</v>
      </c>
      <c r="G8" s="160">
        <f>F8*52.5</f>
        <v>1936.56645</v>
      </c>
    </row>
    <row r="9" spans="1:7" x14ac:dyDescent="0.25">
      <c r="A9" s="185"/>
      <c r="B9" s="3" t="s">
        <v>10</v>
      </c>
      <c r="C9" s="4">
        <v>30</v>
      </c>
      <c r="D9" s="4">
        <v>1.05</v>
      </c>
      <c r="E9" s="4">
        <v>31.5</v>
      </c>
      <c r="F9" s="2">
        <v>59.5764</v>
      </c>
      <c r="G9" s="160">
        <f t="shared" ref="G9:G16" si="0">F9*E9</f>
        <v>1876.6566</v>
      </c>
    </row>
    <row r="10" spans="1:7" x14ac:dyDescent="0.25">
      <c r="A10" s="185"/>
      <c r="B10" s="3" t="s">
        <v>11</v>
      </c>
      <c r="C10" s="4">
        <v>30</v>
      </c>
      <c r="D10" s="4">
        <v>1.05</v>
      </c>
      <c r="E10" s="4">
        <v>31.5</v>
      </c>
      <c r="F10" s="2">
        <v>68.942640000000011</v>
      </c>
      <c r="G10" s="160">
        <f t="shared" si="0"/>
        <v>2171.6931600000003</v>
      </c>
    </row>
    <row r="11" spans="1:7" x14ac:dyDescent="0.25">
      <c r="A11" s="185"/>
      <c r="B11" s="3" t="s">
        <v>12</v>
      </c>
      <c r="C11" s="4">
        <v>50</v>
      </c>
      <c r="D11" s="4">
        <v>1.05</v>
      </c>
      <c r="E11" s="4">
        <v>52.5</v>
      </c>
      <c r="F11" s="6">
        <v>28.243214999999996</v>
      </c>
      <c r="G11" s="160">
        <f t="shared" si="0"/>
        <v>1482.7687874999997</v>
      </c>
    </row>
    <row r="12" spans="1:7" x14ac:dyDescent="0.25">
      <c r="A12" s="185"/>
      <c r="B12" s="3" t="s">
        <v>13</v>
      </c>
      <c r="C12" s="4">
        <v>50</v>
      </c>
      <c r="D12" s="4">
        <v>1.05</v>
      </c>
      <c r="E12" s="4">
        <v>52.5</v>
      </c>
      <c r="F12" s="6">
        <v>33.863543999999997</v>
      </c>
      <c r="G12" s="160">
        <f t="shared" si="0"/>
        <v>1777.8360599999999</v>
      </c>
    </row>
    <row r="13" spans="1:7" x14ac:dyDescent="0.25">
      <c r="A13" s="185"/>
      <c r="B13" s="3" t="s">
        <v>14</v>
      </c>
      <c r="C13" s="4">
        <v>50</v>
      </c>
      <c r="D13" s="4">
        <v>1.05</v>
      </c>
      <c r="E13" s="4">
        <v>52.5</v>
      </c>
      <c r="F13" s="6">
        <v>42.499313999999991</v>
      </c>
      <c r="G13" s="160">
        <f t="shared" si="0"/>
        <v>2231.2139849999994</v>
      </c>
    </row>
    <row r="14" spans="1:7" x14ac:dyDescent="0.25">
      <c r="A14" s="185"/>
      <c r="B14" s="3" t="s">
        <v>15</v>
      </c>
      <c r="C14" s="4">
        <v>50</v>
      </c>
      <c r="D14" s="4">
        <v>1.05</v>
      </c>
      <c r="E14" s="4">
        <v>52.5</v>
      </c>
      <c r="F14" s="6">
        <v>50.257349999999995</v>
      </c>
      <c r="G14" s="160">
        <f t="shared" si="0"/>
        <v>2638.5108749999999</v>
      </c>
    </row>
    <row r="15" spans="1:7" x14ac:dyDescent="0.25">
      <c r="A15" s="185"/>
      <c r="B15" s="3" t="s">
        <v>16</v>
      </c>
      <c r="C15" s="4">
        <v>30</v>
      </c>
      <c r="D15" s="4">
        <v>1.05</v>
      </c>
      <c r="E15" s="4">
        <v>31.5</v>
      </c>
      <c r="F15" s="6">
        <v>73.715498999999994</v>
      </c>
      <c r="G15" s="160">
        <f t="shared" si="0"/>
        <v>2322.0382184999999</v>
      </c>
    </row>
    <row r="16" spans="1:7" x14ac:dyDescent="0.25">
      <c r="A16" s="185"/>
      <c r="B16" s="3" t="s">
        <v>17</v>
      </c>
      <c r="C16" s="4">
        <v>30</v>
      </c>
      <c r="D16" s="4">
        <v>1.05</v>
      </c>
      <c r="E16" s="4">
        <v>31.5</v>
      </c>
      <c r="F16" s="6">
        <v>82.26632699999999</v>
      </c>
      <c r="G16" s="160">
        <f t="shared" si="0"/>
        <v>2591.3893004999995</v>
      </c>
    </row>
    <row r="17" spans="1:7" x14ac:dyDescent="0.25">
      <c r="A17" s="183" t="s">
        <v>18</v>
      </c>
      <c r="B17" s="186"/>
      <c r="C17" s="186"/>
      <c r="D17" s="186"/>
      <c r="E17" s="186"/>
      <c r="F17" s="186"/>
      <c r="G17" s="186"/>
    </row>
    <row r="18" spans="1:7" ht="35.25" customHeight="1" x14ac:dyDescent="0.25">
      <c r="A18" s="185"/>
      <c r="B18" s="3" t="s">
        <v>19</v>
      </c>
      <c r="C18" s="4">
        <v>50</v>
      </c>
      <c r="D18" s="4">
        <v>1</v>
      </c>
      <c r="E18" s="4">
        <v>50</v>
      </c>
      <c r="F18" s="7">
        <v>32.770583999999992</v>
      </c>
      <c r="G18" s="8">
        <f>E18*F18</f>
        <v>1638.5291999999997</v>
      </c>
    </row>
    <row r="19" spans="1:7" ht="34.5" customHeight="1" x14ac:dyDescent="0.25">
      <c r="A19" s="185"/>
      <c r="B19" s="3" t="s">
        <v>20</v>
      </c>
      <c r="C19" s="4">
        <v>50</v>
      </c>
      <c r="D19" s="4">
        <v>1</v>
      </c>
      <c r="E19" s="4">
        <v>50</v>
      </c>
      <c r="F19" s="7">
        <v>41.54</v>
      </c>
      <c r="G19" s="8">
        <f>E19*F19</f>
        <v>2077</v>
      </c>
    </row>
    <row r="20" spans="1:7" x14ac:dyDescent="0.25">
      <c r="A20" s="183" t="s">
        <v>21</v>
      </c>
      <c r="B20" s="183"/>
      <c r="C20" s="183"/>
      <c r="D20" s="183"/>
      <c r="E20" s="183"/>
      <c r="F20" s="183"/>
      <c r="G20" s="183"/>
    </row>
    <row r="21" spans="1:7" x14ac:dyDescent="0.25">
      <c r="A21" s="185"/>
      <c r="B21" s="3" t="s">
        <v>22</v>
      </c>
      <c r="C21" s="4">
        <v>50</v>
      </c>
      <c r="D21" s="4">
        <v>1.05</v>
      </c>
      <c r="E21" s="4">
        <v>52.5</v>
      </c>
      <c r="F21" s="7">
        <v>48.577339979999991</v>
      </c>
      <c r="G21" s="8">
        <f t="shared" ref="G21:G26" si="1">F21*E21</f>
        <v>2550.3103489499995</v>
      </c>
    </row>
    <row r="22" spans="1:7" x14ac:dyDescent="0.25">
      <c r="A22" s="185"/>
      <c r="B22" s="3" t="s">
        <v>23</v>
      </c>
      <c r="C22" s="4">
        <v>50</v>
      </c>
      <c r="D22" s="4">
        <v>1.05</v>
      </c>
      <c r="E22" s="4">
        <v>52.5</v>
      </c>
      <c r="F22" s="7">
        <v>55.096448940000009</v>
      </c>
      <c r="G22" s="8">
        <f t="shared" si="1"/>
        <v>2892.5635693500003</v>
      </c>
    </row>
    <row r="23" spans="1:7" x14ac:dyDescent="0.25">
      <c r="A23" s="185"/>
      <c r="B23" s="3" t="s">
        <v>24</v>
      </c>
      <c r="C23" s="4">
        <v>50</v>
      </c>
      <c r="D23" s="4">
        <v>1.05</v>
      </c>
      <c r="E23" s="4">
        <v>52.5</v>
      </c>
      <c r="F23" s="7">
        <v>63.494790840000007</v>
      </c>
      <c r="G23" s="8">
        <f t="shared" si="1"/>
        <v>3333.4765191000006</v>
      </c>
    </row>
    <row r="24" spans="1:7" x14ac:dyDescent="0.25">
      <c r="A24" s="185"/>
      <c r="B24" s="3" t="s">
        <v>25</v>
      </c>
      <c r="C24" s="4">
        <v>50</v>
      </c>
      <c r="D24" s="4">
        <v>1.05</v>
      </c>
      <c r="E24" s="4">
        <v>52.5</v>
      </c>
      <c r="F24" s="7">
        <v>70.013899800000004</v>
      </c>
      <c r="G24" s="8">
        <f t="shared" si="1"/>
        <v>3675.7297395000001</v>
      </c>
    </row>
    <row r="25" spans="1:7" x14ac:dyDescent="0.25">
      <c r="A25" s="185"/>
      <c r="B25" s="3" t="s">
        <v>26</v>
      </c>
      <c r="C25" s="4">
        <v>30</v>
      </c>
      <c r="D25" s="4">
        <v>1.05</v>
      </c>
      <c r="E25" s="4">
        <v>31.5</v>
      </c>
      <c r="F25" s="7">
        <v>95.491641959999995</v>
      </c>
      <c r="G25" s="8">
        <f t="shared" si="1"/>
        <v>3007.9867217399997</v>
      </c>
    </row>
    <row r="26" spans="1:7" x14ac:dyDescent="0.25">
      <c r="A26" s="185"/>
      <c r="B26" s="3" t="s">
        <v>27</v>
      </c>
      <c r="C26" s="4">
        <v>30</v>
      </c>
      <c r="D26" s="4">
        <v>1.05</v>
      </c>
      <c r="E26" s="4">
        <v>31.5</v>
      </c>
      <c r="F26" s="7">
        <v>103.6072674</v>
      </c>
      <c r="G26" s="8">
        <f t="shared" si="1"/>
        <v>3263.6289231000001</v>
      </c>
    </row>
    <row r="27" spans="1:7" x14ac:dyDescent="0.25">
      <c r="A27" s="189" t="s">
        <v>34</v>
      </c>
      <c r="B27" s="189"/>
      <c r="C27" s="189"/>
      <c r="D27" s="189"/>
      <c r="E27" s="189"/>
      <c r="F27" s="189"/>
      <c r="G27" s="189"/>
    </row>
    <row r="28" spans="1:7" x14ac:dyDescent="0.25">
      <c r="A28" s="185"/>
      <c r="B28" s="3" t="s">
        <v>28</v>
      </c>
      <c r="C28" s="4">
        <v>50</v>
      </c>
      <c r="D28" s="4">
        <v>1</v>
      </c>
      <c r="E28" s="4">
        <v>50</v>
      </c>
      <c r="F28" s="7">
        <v>111.09616</v>
      </c>
      <c r="G28" s="8">
        <f>E28*F28</f>
        <v>5554.808</v>
      </c>
    </row>
    <row r="29" spans="1:7" x14ac:dyDescent="0.25">
      <c r="A29" s="185"/>
      <c r="B29" s="3" t="s">
        <v>29</v>
      </c>
      <c r="C29" s="4">
        <v>50</v>
      </c>
      <c r="D29" s="4">
        <v>1</v>
      </c>
      <c r="E29" s="4">
        <v>50</v>
      </c>
      <c r="F29" s="7">
        <v>117.20883999999998</v>
      </c>
      <c r="G29" s="8">
        <f t="shared" ref="G29:G33" si="2">E29*F29</f>
        <v>5860.4419999999991</v>
      </c>
    </row>
    <row r="30" spans="1:7" x14ac:dyDescent="0.25">
      <c r="A30" s="185"/>
      <c r="B30" s="3" t="s">
        <v>30</v>
      </c>
      <c r="C30" s="4">
        <v>50</v>
      </c>
      <c r="D30" s="4">
        <v>1</v>
      </c>
      <c r="E30" s="4">
        <v>50</v>
      </c>
      <c r="F30" s="7">
        <v>126.54544</v>
      </c>
      <c r="G30" s="8">
        <f t="shared" si="2"/>
        <v>6327.2719999999999</v>
      </c>
    </row>
    <row r="31" spans="1:7" x14ac:dyDescent="0.25">
      <c r="A31" s="185"/>
      <c r="B31" s="3" t="s">
        <v>31</v>
      </c>
      <c r="C31" s="4">
        <v>50</v>
      </c>
      <c r="D31" s="4">
        <v>1</v>
      </c>
      <c r="E31" s="4">
        <v>50</v>
      </c>
      <c r="F31" s="7">
        <v>134.92444</v>
      </c>
      <c r="G31" s="8">
        <f t="shared" si="2"/>
        <v>6746.2219999999998</v>
      </c>
    </row>
    <row r="32" spans="1:7" x14ac:dyDescent="0.25">
      <c r="A32" s="185"/>
      <c r="B32" s="3" t="s">
        <v>32</v>
      </c>
      <c r="C32" s="4">
        <v>30</v>
      </c>
      <c r="D32" s="4">
        <v>1</v>
      </c>
      <c r="E32" s="4">
        <v>30</v>
      </c>
      <c r="F32" s="7">
        <v>159.35919999999999</v>
      </c>
      <c r="G32" s="8">
        <f t="shared" si="2"/>
        <v>4780.7759999999998</v>
      </c>
    </row>
    <row r="33" spans="1:7" x14ac:dyDescent="0.25">
      <c r="A33" s="185"/>
      <c r="B33" s="3" t="s">
        <v>33</v>
      </c>
      <c r="C33" s="4">
        <v>30</v>
      </c>
      <c r="D33" s="4">
        <v>1</v>
      </c>
      <c r="E33" s="4">
        <v>30</v>
      </c>
      <c r="F33" s="7">
        <v>169.44592</v>
      </c>
      <c r="G33" s="8">
        <f t="shared" si="2"/>
        <v>5083.3775999999998</v>
      </c>
    </row>
    <row r="34" spans="1:7" x14ac:dyDescent="0.25">
      <c r="A34" s="190" t="s">
        <v>41</v>
      </c>
      <c r="B34" s="190"/>
      <c r="C34" s="190"/>
      <c r="D34" s="190"/>
      <c r="E34" s="190"/>
      <c r="F34" s="190"/>
      <c r="G34" s="190"/>
    </row>
    <row r="35" spans="1:7" x14ac:dyDescent="0.25">
      <c r="A35" s="185"/>
      <c r="B35" s="3" t="s">
        <v>35</v>
      </c>
      <c r="C35" s="4">
        <v>50</v>
      </c>
      <c r="D35" s="4">
        <v>1</v>
      </c>
      <c r="E35" s="4">
        <v>50</v>
      </c>
      <c r="F35" s="9">
        <v>126.49615999999999</v>
      </c>
      <c r="G35" s="8">
        <f>F35*E35</f>
        <v>6324.8079999999991</v>
      </c>
    </row>
    <row r="36" spans="1:7" x14ac:dyDescent="0.25">
      <c r="A36" s="185"/>
      <c r="B36" s="3" t="s">
        <v>36</v>
      </c>
      <c r="C36" s="4">
        <v>50</v>
      </c>
      <c r="D36" s="4">
        <v>1</v>
      </c>
      <c r="E36" s="4">
        <v>50</v>
      </c>
      <c r="F36" s="9">
        <v>132.60883999999999</v>
      </c>
      <c r="G36" s="8">
        <f t="shared" ref="G36:G40" si="3">F36*E36</f>
        <v>6630.4419999999991</v>
      </c>
    </row>
    <row r="37" spans="1:7" x14ac:dyDescent="0.25">
      <c r="A37" s="185"/>
      <c r="B37" s="3" t="s">
        <v>37</v>
      </c>
      <c r="C37" s="4">
        <v>50</v>
      </c>
      <c r="D37" s="4">
        <v>1</v>
      </c>
      <c r="E37" s="4">
        <v>50</v>
      </c>
      <c r="F37" s="9">
        <v>141.94543999999999</v>
      </c>
      <c r="G37" s="8">
        <f>F37*E37</f>
        <v>7097.2719999999999</v>
      </c>
    </row>
    <row r="38" spans="1:7" x14ac:dyDescent="0.25">
      <c r="A38" s="185"/>
      <c r="B38" s="3" t="s">
        <v>38</v>
      </c>
      <c r="C38" s="4">
        <v>50</v>
      </c>
      <c r="D38" s="4">
        <v>1</v>
      </c>
      <c r="E38" s="4">
        <v>50</v>
      </c>
      <c r="F38" s="9">
        <v>150.32443999999998</v>
      </c>
      <c r="G38" s="8">
        <f t="shared" si="3"/>
        <v>7516.2219999999988</v>
      </c>
    </row>
    <row r="39" spans="1:7" x14ac:dyDescent="0.25">
      <c r="A39" s="185"/>
      <c r="B39" s="3" t="s">
        <v>39</v>
      </c>
      <c r="C39" s="4">
        <v>30</v>
      </c>
      <c r="D39" s="4">
        <v>1</v>
      </c>
      <c r="E39" s="4">
        <v>30</v>
      </c>
      <c r="F39" s="9">
        <v>174.75919999999999</v>
      </c>
      <c r="G39" s="8">
        <f t="shared" si="3"/>
        <v>5242.7759999999998</v>
      </c>
    </row>
    <row r="40" spans="1:7" x14ac:dyDescent="0.25">
      <c r="A40" s="185"/>
      <c r="B40" s="3" t="s">
        <v>40</v>
      </c>
      <c r="C40" s="4">
        <v>30</v>
      </c>
      <c r="D40" s="4">
        <v>1</v>
      </c>
      <c r="E40" s="4">
        <v>30</v>
      </c>
      <c r="F40" s="9">
        <v>184.84592000000001</v>
      </c>
      <c r="G40" s="8">
        <f t="shared" si="3"/>
        <v>5545.3775999999998</v>
      </c>
    </row>
    <row r="41" spans="1:7" x14ac:dyDescent="0.25">
      <c r="A41" s="183" t="s">
        <v>42</v>
      </c>
      <c r="B41" s="183"/>
      <c r="C41" s="183"/>
      <c r="D41" s="183"/>
      <c r="E41" s="183"/>
      <c r="F41" s="183"/>
      <c r="G41" s="183"/>
    </row>
    <row r="42" spans="1:7" x14ac:dyDescent="0.25">
      <c r="A42" s="185"/>
      <c r="B42" s="3" t="s">
        <v>43</v>
      </c>
      <c r="C42" s="4">
        <v>50</v>
      </c>
      <c r="D42" s="4">
        <v>1.05</v>
      </c>
      <c r="E42" s="4">
        <v>52.5</v>
      </c>
      <c r="F42" s="7">
        <v>52.325000000000003</v>
      </c>
      <c r="G42" s="8">
        <f t="shared" ref="G42:G47" si="4">E42*F42</f>
        <v>2747.0625</v>
      </c>
    </row>
    <row r="43" spans="1:7" x14ac:dyDescent="0.25">
      <c r="A43" s="185"/>
      <c r="B43" s="3" t="s">
        <v>44</v>
      </c>
      <c r="C43" s="4">
        <v>50</v>
      </c>
      <c r="D43" s="4">
        <v>1.05</v>
      </c>
      <c r="E43" s="4">
        <v>52.5</v>
      </c>
      <c r="F43" s="7">
        <v>58.304999999999993</v>
      </c>
      <c r="G43" s="8">
        <f t="shared" si="4"/>
        <v>3061.0124999999998</v>
      </c>
    </row>
    <row r="44" spans="1:7" x14ac:dyDescent="0.25">
      <c r="A44" s="185"/>
      <c r="B44" s="3" t="s">
        <v>45</v>
      </c>
      <c r="C44" s="4">
        <v>50</v>
      </c>
      <c r="D44" s="4">
        <v>1.05</v>
      </c>
      <c r="E44" s="4">
        <v>52.5</v>
      </c>
      <c r="F44" s="7">
        <v>68.77</v>
      </c>
      <c r="G44" s="8">
        <f t="shared" si="4"/>
        <v>3610.4249999999997</v>
      </c>
    </row>
    <row r="45" spans="1:7" x14ac:dyDescent="0.25">
      <c r="A45" s="185"/>
      <c r="B45" s="3" t="s">
        <v>46</v>
      </c>
      <c r="C45" s="4">
        <v>50</v>
      </c>
      <c r="D45" s="4">
        <v>1.05</v>
      </c>
      <c r="E45" s="4">
        <v>52.5</v>
      </c>
      <c r="F45" s="7">
        <v>77.739999999999995</v>
      </c>
      <c r="G45" s="8">
        <f t="shared" si="4"/>
        <v>4081.35</v>
      </c>
    </row>
    <row r="46" spans="1:7" x14ac:dyDescent="0.25">
      <c r="A46" s="185"/>
      <c r="B46" s="3" t="s">
        <v>47</v>
      </c>
      <c r="C46" s="4">
        <v>30</v>
      </c>
      <c r="D46" s="4">
        <v>1.05</v>
      </c>
      <c r="E46" s="4">
        <v>31.5</v>
      </c>
      <c r="F46" s="7">
        <v>104.65</v>
      </c>
      <c r="G46" s="8">
        <f t="shared" si="4"/>
        <v>3296.4750000000004</v>
      </c>
    </row>
    <row r="47" spans="1:7" x14ac:dyDescent="0.25">
      <c r="A47" s="185"/>
      <c r="B47" s="3" t="s">
        <v>48</v>
      </c>
      <c r="C47" s="4">
        <v>30</v>
      </c>
      <c r="D47" s="4">
        <v>1.05</v>
      </c>
      <c r="E47" s="4">
        <v>31.5</v>
      </c>
      <c r="F47" s="7">
        <v>122.59</v>
      </c>
      <c r="G47" s="8">
        <f t="shared" si="4"/>
        <v>3861.585</v>
      </c>
    </row>
    <row r="48" spans="1:7" ht="18" x14ac:dyDescent="0.25">
      <c r="A48" s="187" t="s">
        <v>77</v>
      </c>
      <c r="B48" s="188"/>
      <c r="C48" s="188"/>
      <c r="D48" s="188"/>
      <c r="E48" s="188"/>
      <c r="F48" s="188"/>
      <c r="G48" s="188"/>
    </row>
    <row r="49" spans="1:7" x14ac:dyDescent="0.25">
      <c r="A49" s="185"/>
      <c r="B49" s="3" t="s">
        <v>78</v>
      </c>
      <c r="C49" s="4">
        <v>2</v>
      </c>
      <c r="D49" s="4">
        <v>1</v>
      </c>
      <c r="E49" s="4">
        <v>2</v>
      </c>
      <c r="F49" s="7">
        <v>283.81635751392008</v>
      </c>
      <c r="G49" s="7">
        <f>F49*2</f>
        <v>567.63271502784016</v>
      </c>
    </row>
    <row r="50" spans="1:7" x14ac:dyDescent="0.25">
      <c r="A50" s="185"/>
      <c r="B50" s="3" t="s">
        <v>79</v>
      </c>
      <c r="C50" s="4">
        <v>2</v>
      </c>
      <c r="D50" s="4">
        <v>1</v>
      </c>
      <c r="E50" s="4">
        <v>2</v>
      </c>
      <c r="F50" s="7">
        <v>464.42676684096011</v>
      </c>
      <c r="G50" s="7">
        <f>F50*2</f>
        <v>928.85353368192023</v>
      </c>
    </row>
    <row r="51" spans="1:7" x14ac:dyDescent="0.25">
      <c r="A51" s="185"/>
      <c r="B51" s="3" t="s">
        <v>80</v>
      </c>
      <c r="C51" s="4">
        <v>2</v>
      </c>
      <c r="D51" s="4">
        <v>1</v>
      </c>
      <c r="E51" s="4">
        <v>2</v>
      </c>
      <c r="F51" s="7">
        <v>582.51157255811529</v>
      </c>
      <c r="G51" s="7">
        <f>F51*2</f>
        <v>1165.0231451162306</v>
      </c>
    </row>
    <row r="52" spans="1:7" x14ac:dyDescent="0.25">
      <c r="A52" s="185"/>
      <c r="B52" s="3" t="s">
        <v>81</v>
      </c>
      <c r="C52" s="4">
        <v>2</v>
      </c>
      <c r="D52" s="4">
        <v>1</v>
      </c>
      <c r="E52" s="4">
        <v>2</v>
      </c>
      <c r="F52" s="7">
        <v>688.03965457920015</v>
      </c>
      <c r="G52" s="7">
        <f>F52*2</f>
        <v>1376.0793091584003</v>
      </c>
    </row>
    <row r="53" spans="1:7" x14ac:dyDescent="0.25">
      <c r="A53" s="185"/>
      <c r="B53" s="3" t="s">
        <v>82</v>
      </c>
      <c r="C53" s="4">
        <v>2</v>
      </c>
      <c r="D53" s="4">
        <v>1</v>
      </c>
      <c r="E53" s="4">
        <v>2</v>
      </c>
      <c r="F53" s="7">
        <v>765.44411571936018</v>
      </c>
      <c r="G53" s="7">
        <f>F53*2</f>
        <v>1530.8882314387204</v>
      </c>
    </row>
    <row r="54" spans="1:7" x14ac:dyDescent="0.25">
      <c r="A54" s="24"/>
      <c r="B54" s="24"/>
      <c r="C54" s="24"/>
      <c r="D54" s="24"/>
      <c r="E54" s="24"/>
      <c r="F54" s="24"/>
      <c r="G54" s="24"/>
    </row>
    <row r="55" spans="1:7" x14ac:dyDescent="0.25">
      <c r="A55" s="24"/>
      <c r="B55" s="24"/>
      <c r="C55" s="24"/>
      <c r="D55" s="24"/>
      <c r="E55" s="24"/>
      <c r="F55" s="24"/>
      <c r="G55" s="24"/>
    </row>
    <row r="56" spans="1:7" x14ac:dyDescent="0.25">
      <c r="A56" s="24"/>
      <c r="B56" s="24"/>
      <c r="C56" s="24"/>
      <c r="D56" s="24"/>
      <c r="E56" s="24"/>
      <c r="F56" s="24"/>
      <c r="G56" s="24"/>
    </row>
    <row r="57" spans="1:7" x14ac:dyDescent="0.25">
      <c r="A57" s="24"/>
      <c r="B57" s="24"/>
      <c r="C57" s="24"/>
      <c r="D57" s="24"/>
      <c r="E57" s="24"/>
      <c r="F57" s="24"/>
      <c r="G57" s="24"/>
    </row>
    <row r="58" spans="1:7" x14ac:dyDescent="0.25">
      <c r="A58" s="24"/>
      <c r="B58" s="24"/>
      <c r="C58" s="24"/>
      <c r="D58" s="24"/>
      <c r="E58" s="24"/>
      <c r="F58" s="24"/>
      <c r="G58" s="24"/>
    </row>
  </sheetData>
  <mergeCells count="15">
    <mergeCell ref="A42:A47"/>
    <mergeCell ref="A48:G48"/>
    <mergeCell ref="A49:A53"/>
    <mergeCell ref="A21:A26"/>
    <mergeCell ref="A27:G27"/>
    <mergeCell ref="A28:A33"/>
    <mergeCell ref="A34:G34"/>
    <mergeCell ref="A35:A40"/>
    <mergeCell ref="A41:G41"/>
    <mergeCell ref="A20:G20"/>
    <mergeCell ref="A2:G2"/>
    <mergeCell ref="A4:A10"/>
    <mergeCell ref="A11:A16"/>
    <mergeCell ref="A17:G17"/>
    <mergeCell ref="A18:A19"/>
  </mergeCells>
  <pageMargins left="0.7" right="0.7" top="0.75" bottom="0.75" header="0.3" footer="0.3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BC687-1ED1-4863-9D74-68A3B80AF315}">
  <sheetPr>
    <pageSetUpPr fitToPage="1"/>
  </sheetPr>
  <dimension ref="A1:M38"/>
  <sheetViews>
    <sheetView zoomScaleNormal="100" zoomScaleSheetLayoutView="100" workbookViewId="0">
      <selection activeCell="Q14" sqref="Q14"/>
    </sheetView>
  </sheetViews>
  <sheetFormatPr defaultRowHeight="15" x14ac:dyDescent="0.25"/>
  <cols>
    <col min="1" max="1" width="16.85546875" customWidth="1"/>
    <col min="2" max="2" width="11.5703125" customWidth="1"/>
    <col min="3" max="12" width="6.5703125" customWidth="1"/>
    <col min="13" max="13" width="17.7109375" customWidth="1"/>
  </cols>
  <sheetData>
    <row r="1" spans="1:13" ht="93.75" customHeight="1" x14ac:dyDescent="0.25"/>
    <row r="2" spans="1:13" ht="15" customHeight="1" x14ac:dyDescent="0.25">
      <c r="A2" s="351" t="s">
        <v>388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</row>
    <row r="3" spans="1:13" ht="27.75" customHeight="1" x14ac:dyDescent="0.25">
      <c r="A3" s="164" t="s">
        <v>484</v>
      </c>
      <c r="B3" s="164" t="s">
        <v>2</v>
      </c>
      <c r="C3" s="361" t="s">
        <v>497</v>
      </c>
      <c r="D3" s="362"/>
      <c r="E3" s="362"/>
      <c r="F3" s="362"/>
      <c r="G3" s="362"/>
      <c r="H3" s="362"/>
      <c r="I3" s="362"/>
      <c r="J3" s="362"/>
      <c r="K3" s="362"/>
      <c r="L3" s="363"/>
      <c r="M3" s="163" t="s">
        <v>496</v>
      </c>
    </row>
    <row r="4" spans="1:13" x14ac:dyDescent="0.25">
      <c r="A4" s="165" t="s">
        <v>6</v>
      </c>
      <c r="B4" s="165">
        <v>1.05</v>
      </c>
      <c r="C4" s="5">
        <v>10</v>
      </c>
      <c r="D4" s="5">
        <v>5</v>
      </c>
      <c r="E4" s="5">
        <v>7</v>
      </c>
      <c r="F4" s="5">
        <v>8</v>
      </c>
      <c r="G4" s="5">
        <v>9</v>
      </c>
      <c r="H4" s="5"/>
      <c r="I4" s="5"/>
      <c r="J4" s="167"/>
      <c r="K4" s="167"/>
      <c r="L4" s="167"/>
      <c r="M4" s="166">
        <v>12.13758</v>
      </c>
    </row>
    <row r="5" spans="1:13" x14ac:dyDescent="0.25">
      <c r="A5" s="165" t="s">
        <v>7</v>
      </c>
      <c r="B5" s="165">
        <v>1.05</v>
      </c>
      <c r="C5" s="5">
        <v>10</v>
      </c>
      <c r="D5" s="5">
        <v>20</v>
      </c>
      <c r="E5" s="5">
        <v>25</v>
      </c>
      <c r="F5" s="5">
        <v>3</v>
      </c>
      <c r="G5" s="5">
        <v>7</v>
      </c>
      <c r="H5" s="5"/>
      <c r="I5" s="5"/>
      <c r="J5" s="167"/>
      <c r="K5" s="167"/>
      <c r="L5" s="167"/>
      <c r="M5" s="166">
        <v>18.169515000000001</v>
      </c>
    </row>
    <row r="6" spans="1:13" x14ac:dyDescent="0.25">
      <c r="A6" s="165" t="s">
        <v>8</v>
      </c>
      <c r="B6" s="165">
        <v>1.05</v>
      </c>
      <c r="C6" s="5">
        <v>20</v>
      </c>
      <c r="D6" s="5">
        <v>40</v>
      </c>
      <c r="E6" s="5"/>
      <c r="F6" s="5"/>
      <c r="G6" s="5"/>
      <c r="H6" s="5"/>
      <c r="I6" s="5"/>
      <c r="J6" s="167"/>
      <c r="K6" s="167"/>
      <c r="L6" s="167"/>
      <c r="M6" s="166">
        <v>23.808329999999998</v>
      </c>
    </row>
    <row r="7" spans="1:13" x14ac:dyDescent="0.25">
      <c r="A7" s="165" t="s">
        <v>9</v>
      </c>
      <c r="B7" s="165">
        <v>1.05</v>
      </c>
      <c r="C7" s="5">
        <v>10</v>
      </c>
      <c r="D7" s="5">
        <v>30</v>
      </c>
      <c r="E7" s="5">
        <v>40</v>
      </c>
      <c r="F7" s="5">
        <v>5</v>
      </c>
      <c r="G7" s="5">
        <v>6</v>
      </c>
      <c r="H7" s="5">
        <v>7</v>
      </c>
      <c r="I7" s="5">
        <v>8</v>
      </c>
      <c r="J7" s="167">
        <v>9</v>
      </c>
      <c r="K7" s="167"/>
      <c r="L7" s="167"/>
      <c r="M7" s="166">
        <v>29.766555</v>
      </c>
    </row>
    <row r="8" spans="1:13" x14ac:dyDescent="0.25">
      <c r="A8" s="165" t="s">
        <v>10</v>
      </c>
      <c r="B8" s="165">
        <v>1.05</v>
      </c>
      <c r="C8" s="5">
        <v>30</v>
      </c>
      <c r="D8" s="5">
        <v>10</v>
      </c>
      <c r="E8" s="5">
        <v>15</v>
      </c>
      <c r="F8" s="5">
        <v>20</v>
      </c>
      <c r="G8" s="5">
        <v>5</v>
      </c>
      <c r="H8" s="5"/>
      <c r="I8" s="5"/>
      <c r="J8" s="167"/>
      <c r="K8" s="167"/>
      <c r="L8" s="167"/>
      <c r="M8" s="166">
        <v>45.429929999999999</v>
      </c>
    </row>
    <row r="9" spans="1:13" x14ac:dyDescent="0.25">
      <c r="A9" s="165" t="s">
        <v>11</v>
      </c>
      <c r="B9" s="165">
        <v>1.05</v>
      </c>
      <c r="C9" s="5">
        <v>10</v>
      </c>
      <c r="D9" s="5">
        <v>15</v>
      </c>
      <c r="E9" s="167">
        <v>20</v>
      </c>
      <c r="F9" s="5">
        <v>5</v>
      </c>
      <c r="G9" s="5"/>
      <c r="H9" s="5"/>
      <c r="I9" s="5"/>
      <c r="J9" s="167"/>
      <c r="K9" s="167"/>
      <c r="L9" s="167"/>
      <c r="M9" s="166">
        <v>59.594534999999993</v>
      </c>
    </row>
    <row r="10" spans="1:13" ht="15.75" x14ac:dyDescent="0.25">
      <c r="A10" s="351" t="s">
        <v>485</v>
      </c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</row>
    <row r="11" spans="1:13" ht="25.5" x14ac:dyDescent="0.25">
      <c r="A11" s="164" t="s">
        <v>484</v>
      </c>
      <c r="B11" s="164" t="s">
        <v>2</v>
      </c>
      <c r="C11" s="361" t="s">
        <v>497</v>
      </c>
      <c r="D11" s="362"/>
      <c r="E11" s="362"/>
      <c r="F11" s="362"/>
      <c r="G11" s="362"/>
      <c r="H11" s="362"/>
      <c r="I11" s="362"/>
      <c r="J11" s="362"/>
      <c r="K11" s="362"/>
      <c r="L11" s="363"/>
      <c r="M11" s="163" t="s">
        <v>496</v>
      </c>
    </row>
    <row r="12" spans="1:13" x14ac:dyDescent="0.25">
      <c r="A12" s="165" t="s">
        <v>486</v>
      </c>
      <c r="B12" s="165">
        <v>1</v>
      </c>
      <c r="C12" s="5">
        <v>14</v>
      </c>
      <c r="D12" s="5">
        <v>15</v>
      </c>
      <c r="E12" s="5">
        <v>17</v>
      </c>
      <c r="F12" s="5">
        <v>19</v>
      </c>
      <c r="G12" s="5">
        <v>21</v>
      </c>
      <c r="H12" s="5">
        <v>23</v>
      </c>
      <c r="I12" s="5">
        <v>24</v>
      </c>
      <c r="J12" s="167">
        <v>39</v>
      </c>
      <c r="K12" s="167">
        <v>5</v>
      </c>
      <c r="L12" s="167"/>
      <c r="M12" s="166">
        <v>21.446099999999998</v>
      </c>
    </row>
    <row r="13" spans="1:13" x14ac:dyDescent="0.25">
      <c r="A13" s="165" t="s">
        <v>487</v>
      </c>
      <c r="B13" s="165">
        <v>1</v>
      </c>
      <c r="C13" s="5"/>
      <c r="D13" s="5"/>
      <c r="E13" s="5"/>
      <c r="F13" s="5"/>
      <c r="G13" s="5"/>
      <c r="H13" s="5"/>
      <c r="I13" s="5"/>
      <c r="J13" s="167"/>
      <c r="K13" s="167"/>
      <c r="L13" s="167"/>
      <c r="M13" s="166">
        <v>27.249299999999998</v>
      </c>
    </row>
    <row r="14" spans="1:13" x14ac:dyDescent="0.25">
      <c r="A14" s="165" t="s">
        <v>488</v>
      </c>
      <c r="B14" s="165">
        <v>1</v>
      </c>
      <c r="C14" s="5">
        <v>16</v>
      </c>
      <c r="D14" s="5">
        <v>25</v>
      </c>
      <c r="E14" s="5">
        <v>5</v>
      </c>
      <c r="F14" s="5"/>
      <c r="G14" s="5"/>
      <c r="H14" s="5"/>
      <c r="I14" s="5"/>
      <c r="J14" s="167"/>
      <c r="K14" s="167"/>
      <c r="L14" s="167"/>
      <c r="M14" s="166">
        <v>32.748299999999993</v>
      </c>
    </row>
    <row r="15" spans="1:13" x14ac:dyDescent="0.25">
      <c r="A15" s="165" t="s">
        <v>489</v>
      </c>
      <c r="B15" s="165">
        <v>1</v>
      </c>
      <c r="C15" s="5">
        <v>10</v>
      </c>
      <c r="D15" s="5">
        <v>5</v>
      </c>
      <c r="E15" s="5">
        <v>13</v>
      </c>
      <c r="F15" s="5">
        <v>15</v>
      </c>
      <c r="G15" s="5">
        <v>5</v>
      </c>
      <c r="H15" s="5">
        <v>7</v>
      </c>
      <c r="I15" s="5">
        <v>8</v>
      </c>
      <c r="J15" s="167"/>
      <c r="K15" s="167"/>
      <c r="L15" s="167"/>
      <c r="M15" s="166">
        <v>39.698099999999997</v>
      </c>
    </row>
    <row r="16" spans="1:13" x14ac:dyDescent="0.25">
      <c r="A16" s="165" t="s">
        <v>490</v>
      </c>
      <c r="B16" s="165">
        <v>1</v>
      </c>
      <c r="C16" s="5">
        <v>26</v>
      </c>
      <c r="D16" s="5"/>
      <c r="E16" s="5"/>
      <c r="F16" s="5"/>
      <c r="G16" s="5"/>
      <c r="H16" s="5"/>
      <c r="I16" s="5"/>
      <c r="J16" s="167"/>
      <c r="K16" s="167"/>
      <c r="L16" s="167"/>
      <c r="M16" s="166">
        <v>54.0306</v>
      </c>
    </row>
    <row r="17" spans="1:13" x14ac:dyDescent="0.25">
      <c r="A17" s="165" t="s">
        <v>491</v>
      </c>
      <c r="B17" s="165">
        <v>1</v>
      </c>
      <c r="C17" s="5">
        <v>18</v>
      </c>
      <c r="D17" s="5">
        <v>26</v>
      </c>
      <c r="E17" s="5">
        <v>4</v>
      </c>
      <c r="F17" s="5">
        <v>7</v>
      </c>
      <c r="G17" s="5">
        <v>8</v>
      </c>
      <c r="H17" s="5"/>
      <c r="I17" s="5"/>
      <c r="J17" s="167"/>
      <c r="K17" s="167"/>
      <c r="L17" s="167"/>
      <c r="M17" s="166">
        <v>64.127700000000004</v>
      </c>
    </row>
    <row r="18" spans="1:13" ht="15.75" x14ac:dyDescent="0.25">
      <c r="A18" s="351" t="s">
        <v>221</v>
      </c>
      <c r="B18" s="351"/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</row>
    <row r="19" spans="1:13" ht="28.5" customHeight="1" x14ac:dyDescent="0.25">
      <c r="A19" s="361" t="s">
        <v>151</v>
      </c>
      <c r="B19" s="363"/>
      <c r="C19" s="361" t="s">
        <v>2</v>
      </c>
      <c r="D19" s="363"/>
      <c r="E19" s="361" t="s">
        <v>497</v>
      </c>
      <c r="F19" s="362"/>
      <c r="G19" s="362"/>
      <c r="H19" s="362"/>
      <c r="I19" s="362"/>
      <c r="J19" s="362"/>
      <c r="K19" s="362"/>
      <c r="L19" s="363"/>
      <c r="M19" s="163" t="s">
        <v>496</v>
      </c>
    </row>
    <row r="20" spans="1:13" ht="20.25" customHeight="1" x14ac:dyDescent="0.25">
      <c r="A20" s="359" t="s">
        <v>226</v>
      </c>
      <c r="B20" s="360"/>
      <c r="C20" s="366">
        <v>1.2</v>
      </c>
      <c r="D20" s="367"/>
      <c r="E20" s="170">
        <v>3</v>
      </c>
      <c r="F20" s="170">
        <v>4</v>
      </c>
      <c r="G20" s="170">
        <v>16</v>
      </c>
      <c r="H20" s="170">
        <v>8</v>
      </c>
      <c r="I20" s="170"/>
      <c r="J20" s="171"/>
      <c r="K20" s="171"/>
      <c r="L20" s="171"/>
      <c r="M20" s="166">
        <v>52.509599999999992</v>
      </c>
    </row>
    <row r="21" spans="1:13" ht="20.25" customHeight="1" x14ac:dyDescent="0.25">
      <c r="A21" s="359" t="s">
        <v>227</v>
      </c>
      <c r="B21" s="360"/>
      <c r="C21" s="366">
        <v>1.2</v>
      </c>
      <c r="D21" s="367"/>
      <c r="E21" s="170">
        <v>3</v>
      </c>
      <c r="F21" s="170">
        <v>6</v>
      </c>
      <c r="G21" s="170"/>
      <c r="H21" s="170"/>
      <c r="I21" s="170"/>
      <c r="J21" s="171"/>
      <c r="K21" s="171"/>
      <c r="L21" s="171"/>
      <c r="M21" s="166">
        <v>83.748599999999996</v>
      </c>
    </row>
    <row r="22" spans="1:13" ht="20.25" customHeight="1" x14ac:dyDescent="0.25">
      <c r="A22" s="359" t="s">
        <v>228</v>
      </c>
      <c r="B22" s="360"/>
      <c r="C22" s="366">
        <v>1.2</v>
      </c>
      <c r="D22" s="367"/>
      <c r="E22" s="170"/>
      <c r="F22" s="170"/>
      <c r="G22" s="170"/>
      <c r="H22" s="170"/>
      <c r="I22" s="170"/>
      <c r="J22" s="171"/>
      <c r="K22" s="171"/>
      <c r="L22" s="171"/>
      <c r="M22" s="166">
        <v>139.82435999999998</v>
      </c>
    </row>
    <row r="23" spans="1:13" ht="20.25" customHeight="1" x14ac:dyDescent="0.25">
      <c r="A23" s="359" t="s">
        <v>229</v>
      </c>
      <c r="B23" s="360"/>
      <c r="C23" s="366">
        <v>1</v>
      </c>
      <c r="D23" s="367"/>
      <c r="E23" s="170">
        <v>14.94</v>
      </c>
      <c r="F23" s="170">
        <v>15</v>
      </c>
      <c r="G23" s="170">
        <v>17</v>
      </c>
      <c r="H23" s="170">
        <v>18</v>
      </c>
      <c r="I23" s="170"/>
      <c r="J23" s="171"/>
      <c r="K23" s="171"/>
      <c r="L23" s="171"/>
      <c r="M23" s="166">
        <v>26.909999999999997</v>
      </c>
    </row>
    <row r="24" spans="1:13" ht="20.25" customHeight="1" x14ac:dyDescent="0.25">
      <c r="A24" s="359" t="s">
        <v>230</v>
      </c>
      <c r="B24" s="360"/>
      <c r="C24" s="366">
        <v>1</v>
      </c>
      <c r="D24" s="367"/>
      <c r="E24" s="170">
        <v>10</v>
      </c>
      <c r="F24" s="170">
        <v>14</v>
      </c>
      <c r="G24" s="170">
        <v>15</v>
      </c>
      <c r="H24" s="170">
        <v>16</v>
      </c>
      <c r="I24" s="170">
        <v>18</v>
      </c>
      <c r="J24" s="171">
        <v>4</v>
      </c>
      <c r="K24" s="171">
        <v>6</v>
      </c>
      <c r="L24" s="171">
        <v>9.76</v>
      </c>
      <c r="M24" s="166">
        <v>42.412499999999994</v>
      </c>
    </row>
    <row r="25" spans="1:13" ht="15.75" x14ac:dyDescent="0.25">
      <c r="A25" s="351" t="s">
        <v>310</v>
      </c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</row>
    <row r="26" spans="1:13" ht="28.5" customHeight="1" x14ac:dyDescent="0.25">
      <c r="A26" s="361" t="s">
        <v>151</v>
      </c>
      <c r="B26" s="363"/>
      <c r="C26" s="361" t="s">
        <v>2</v>
      </c>
      <c r="D26" s="363"/>
      <c r="E26" s="361" t="s">
        <v>497</v>
      </c>
      <c r="F26" s="362"/>
      <c r="G26" s="362"/>
      <c r="H26" s="362"/>
      <c r="I26" s="362"/>
      <c r="J26" s="362"/>
      <c r="K26" s="362"/>
      <c r="L26" s="363"/>
      <c r="M26" s="163" t="s">
        <v>496</v>
      </c>
    </row>
    <row r="27" spans="1:13" ht="18.75" customHeight="1" x14ac:dyDescent="0.25">
      <c r="A27" s="364" t="s">
        <v>493</v>
      </c>
      <c r="B27" s="365"/>
      <c r="C27" s="359">
        <v>1.6</v>
      </c>
      <c r="D27" s="360"/>
      <c r="E27" s="5">
        <v>17</v>
      </c>
      <c r="F27" s="5">
        <v>18</v>
      </c>
      <c r="G27" s="5">
        <v>19</v>
      </c>
      <c r="H27" s="5">
        <v>20</v>
      </c>
      <c r="I27" s="5">
        <v>22</v>
      </c>
      <c r="J27" s="167">
        <v>23</v>
      </c>
      <c r="K27" s="167"/>
      <c r="L27" s="167"/>
      <c r="M27" s="166">
        <v>38.375999999999998</v>
      </c>
    </row>
    <row r="28" spans="1:13" ht="18.75" customHeight="1" x14ac:dyDescent="0.25">
      <c r="A28" s="364" t="s">
        <v>492</v>
      </c>
      <c r="B28" s="365"/>
      <c r="C28" s="359">
        <v>1.6</v>
      </c>
      <c r="D28" s="360"/>
      <c r="E28" s="5">
        <v>20</v>
      </c>
      <c r="F28" s="5">
        <v>21</v>
      </c>
      <c r="G28" s="5">
        <v>22</v>
      </c>
      <c r="H28" s="5"/>
      <c r="I28" s="5"/>
      <c r="J28" s="167"/>
      <c r="K28" s="167"/>
      <c r="L28" s="167"/>
      <c r="M28" s="166">
        <v>50.075999999999993</v>
      </c>
    </row>
    <row r="29" spans="1:13" ht="18.75" customHeight="1" x14ac:dyDescent="0.25">
      <c r="A29" s="364" t="s">
        <v>494</v>
      </c>
      <c r="B29" s="365"/>
      <c r="C29" s="359">
        <v>1.6</v>
      </c>
      <c r="D29" s="360"/>
      <c r="E29" s="5">
        <v>18</v>
      </c>
      <c r="F29" s="5">
        <v>20</v>
      </c>
      <c r="G29" s="5">
        <v>21</v>
      </c>
      <c r="H29" s="5">
        <v>22</v>
      </c>
      <c r="I29" s="5"/>
      <c r="J29" s="167"/>
      <c r="K29" s="167"/>
      <c r="L29" s="167"/>
      <c r="M29" s="166">
        <v>61.775999999999996</v>
      </c>
    </row>
    <row r="30" spans="1:13" ht="18.75" customHeight="1" x14ac:dyDescent="0.25">
      <c r="A30" s="364" t="s">
        <v>495</v>
      </c>
      <c r="B30" s="365"/>
      <c r="C30" s="359">
        <v>1.6</v>
      </c>
      <c r="D30" s="360"/>
      <c r="E30" s="5">
        <v>18</v>
      </c>
      <c r="F30" s="5">
        <v>20</v>
      </c>
      <c r="G30" s="5">
        <v>22</v>
      </c>
      <c r="H30" s="5"/>
      <c r="I30" s="5"/>
      <c r="J30" s="167"/>
      <c r="K30" s="167"/>
      <c r="L30" s="167"/>
      <c r="M30" s="166">
        <v>91.259999999999991</v>
      </c>
    </row>
    <row r="31" spans="1:13" ht="31.5" customHeight="1" x14ac:dyDescent="0.25"/>
    <row r="32" spans="1:13" ht="31.5" customHeight="1" x14ac:dyDescent="0.25"/>
    <row r="33" ht="31.5" customHeight="1" x14ac:dyDescent="0.25"/>
    <row r="34" ht="31.5" customHeight="1" x14ac:dyDescent="0.25"/>
    <row r="35" ht="15" customHeight="1" x14ac:dyDescent="0.25"/>
    <row r="36" ht="15" customHeight="1" x14ac:dyDescent="0.25"/>
    <row r="37" ht="46.5" customHeight="1" x14ac:dyDescent="0.25"/>
    <row r="38" ht="54" customHeight="1" x14ac:dyDescent="0.25"/>
  </sheetData>
  <mergeCells count="30">
    <mergeCell ref="C29:D29"/>
    <mergeCell ref="C30:D30"/>
    <mergeCell ref="E19:L19"/>
    <mergeCell ref="E26:L26"/>
    <mergeCell ref="A29:B29"/>
    <mergeCell ref="A30:B30"/>
    <mergeCell ref="C19:D19"/>
    <mergeCell ref="C20:D20"/>
    <mergeCell ref="C21:D21"/>
    <mergeCell ref="C22:D22"/>
    <mergeCell ref="C23:D23"/>
    <mergeCell ref="C24:D24"/>
    <mergeCell ref="C26:D26"/>
    <mergeCell ref="C27:D27"/>
    <mergeCell ref="A23:B23"/>
    <mergeCell ref="A24:B24"/>
    <mergeCell ref="A25:M25"/>
    <mergeCell ref="A26:B26"/>
    <mergeCell ref="A27:B27"/>
    <mergeCell ref="A28:B28"/>
    <mergeCell ref="C28:D28"/>
    <mergeCell ref="A20:B20"/>
    <mergeCell ref="A21:B21"/>
    <mergeCell ref="A22:B22"/>
    <mergeCell ref="A2:M2"/>
    <mergeCell ref="C3:L3"/>
    <mergeCell ref="A10:M10"/>
    <mergeCell ref="C11:L11"/>
    <mergeCell ref="A18:M18"/>
    <mergeCell ref="A19:B19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77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9.9978637043366805E-2"/>
  </sheetPr>
  <dimension ref="A1:G55"/>
  <sheetViews>
    <sheetView zoomScale="115" zoomScaleNormal="115" zoomScaleSheetLayoutView="100" workbookViewId="0">
      <selection activeCell="H1" sqref="H1:T1048576"/>
    </sheetView>
  </sheetViews>
  <sheetFormatPr defaultRowHeight="15" x14ac:dyDescent="0.25"/>
  <cols>
    <col min="1" max="1" width="28.28515625" customWidth="1"/>
    <col min="2" max="2" width="37.140625" customWidth="1"/>
    <col min="5" max="5" width="13.42578125" customWidth="1"/>
    <col min="6" max="6" width="14.5703125" customWidth="1"/>
    <col min="7" max="7" width="31.85546875" customWidth="1"/>
  </cols>
  <sheetData>
    <row r="1" spans="1:7" ht="132" customHeight="1" x14ac:dyDescent="0.25">
      <c r="A1" s="24"/>
      <c r="B1" s="24"/>
      <c r="C1" s="24"/>
      <c r="D1" s="24"/>
      <c r="E1" s="24"/>
      <c r="F1" s="24"/>
      <c r="G1" s="24"/>
    </row>
    <row r="2" spans="1:7" ht="15.75" x14ac:dyDescent="0.25">
      <c r="A2" s="191" t="s">
        <v>325</v>
      </c>
      <c r="B2" s="191"/>
      <c r="C2" s="191"/>
      <c r="D2" s="191"/>
      <c r="E2" s="191"/>
      <c r="F2" s="191"/>
      <c r="G2" s="191"/>
    </row>
    <row r="3" spans="1:7" x14ac:dyDescent="0.25">
      <c r="A3" s="16"/>
      <c r="B3" s="192"/>
      <c r="C3" s="192"/>
      <c r="D3" s="193" t="s">
        <v>170</v>
      </c>
      <c r="E3" s="193"/>
      <c r="F3" s="17" t="s">
        <v>171</v>
      </c>
      <c r="G3" s="17" t="s">
        <v>172</v>
      </c>
    </row>
    <row r="4" spans="1:7" x14ac:dyDescent="0.25">
      <c r="A4" s="185"/>
      <c r="B4" s="194" t="s">
        <v>173</v>
      </c>
      <c r="C4" s="194"/>
      <c r="D4" s="195" t="s">
        <v>174</v>
      </c>
      <c r="E4" s="195"/>
      <c r="F4" s="18">
        <v>12</v>
      </c>
      <c r="G4" s="19">
        <v>205</v>
      </c>
    </row>
    <row r="5" spans="1:7" x14ac:dyDescent="0.25">
      <c r="A5" s="185"/>
      <c r="B5" s="194" t="s">
        <v>175</v>
      </c>
      <c r="C5" s="194"/>
      <c r="D5" s="195" t="s">
        <v>176</v>
      </c>
      <c r="E5" s="195"/>
      <c r="F5" s="18">
        <v>12</v>
      </c>
      <c r="G5" s="19">
        <v>270</v>
      </c>
    </row>
    <row r="6" spans="1:7" x14ac:dyDescent="0.25">
      <c r="A6" s="185"/>
      <c r="B6" s="194" t="s">
        <v>177</v>
      </c>
      <c r="C6" s="194"/>
      <c r="D6" s="195" t="s">
        <v>178</v>
      </c>
      <c r="E6" s="195"/>
      <c r="F6" s="18">
        <v>12</v>
      </c>
      <c r="G6" s="19">
        <v>304</v>
      </c>
    </row>
    <row r="7" spans="1:7" x14ac:dyDescent="0.25">
      <c r="A7" s="185"/>
      <c r="B7" s="194" t="s">
        <v>179</v>
      </c>
      <c r="C7" s="194"/>
      <c r="D7" s="195" t="s">
        <v>174</v>
      </c>
      <c r="E7" s="195"/>
      <c r="F7" s="18">
        <v>12</v>
      </c>
      <c r="G7" s="19">
        <v>165</v>
      </c>
    </row>
    <row r="8" spans="1:7" x14ac:dyDescent="0.25">
      <c r="A8" s="185"/>
      <c r="B8" s="194" t="s">
        <v>180</v>
      </c>
      <c r="C8" s="194"/>
      <c r="D8" s="195" t="s">
        <v>181</v>
      </c>
      <c r="E8" s="195"/>
      <c r="F8" s="18">
        <v>10</v>
      </c>
      <c r="G8" s="19">
        <v>266</v>
      </c>
    </row>
    <row r="9" spans="1:7" x14ac:dyDescent="0.25">
      <c r="A9" s="185"/>
      <c r="B9" s="194" t="s">
        <v>182</v>
      </c>
      <c r="C9" s="194"/>
      <c r="D9" s="195" t="s">
        <v>183</v>
      </c>
      <c r="E9" s="195"/>
      <c r="F9" s="18">
        <v>12</v>
      </c>
      <c r="G9" s="19">
        <v>450</v>
      </c>
    </row>
    <row r="10" spans="1:7" x14ac:dyDescent="0.25">
      <c r="A10" s="185"/>
      <c r="B10" s="196" t="s">
        <v>481</v>
      </c>
      <c r="C10" s="196"/>
      <c r="D10" s="195" t="s">
        <v>482</v>
      </c>
      <c r="E10" s="195"/>
      <c r="F10" s="18">
        <v>20</v>
      </c>
      <c r="G10" s="19">
        <v>230</v>
      </c>
    </row>
    <row r="11" spans="1:7" ht="18" x14ac:dyDescent="0.25">
      <c r="A11" s="161"/>
      <c r="B11" s="191" t="s">
        <v>326</v>
      </c>
      <c r="C11" s="191"/>
      <c r="D11" s="191"/>
      <c r="E11" s="191"/>
      <c r="F11" s="191"/>
      <c r="G11" s="191"/>
    </row>
    <row r="12" spans="1:7" x14ac:dyDescent="0.25">
      <c r="A12" s="20"/>
      <c r="B12" s="197"/>
      <c r="C12" s="197"/>
      <c r="D12" s="198" t="s">
        <v>170</v>
      </c>
      <c r="E12" s="198"/>
      <c r="F12" s="21" t="s">
        <v>186</v>
      </c>
      <c r="G12" s="17" t="s">
        <v>187</v>
      </c>
    </row>
    <row r="13" spans="1:7" x14ac:dyDescent="0.25">
      <c r="A13" s="185"/>
      <c r="B13" s="194" t="s">
        <v>188</v>
      </c>
      <c r="C13" s="194"/>
      <c r="D13" s="195" t="s">
        <v>189</v>
      </c>
      <c r="E13" s="195"/>
      <c r="F13" s="18">
        <v>0.75</v>
      </c>
      <c r="G13" s="19">
        <v>212</v>
      </c>
    </row>
    <row r="14" spans="1:7" x14ac:dyDescent="0.25">
      <c r="A14" s="185"/>
      <c r="B14" s="194" t="s">
        <v>190</v>
      </c>
      <c r="C14" s="194"/>
      <c r="D14" s="195" t="s">
        <v>191</v>
      </c>
      <c r="E14" s="195"/>
      <c r="F14" s="18">
        <v>0.75</v>
      </c>
      <c r="G14" s="19">
        <v>277</v>
      </c>
    </row>
    <row r="15" spans="1:7" x14ac:dyDescent="0.25">
      <c r="A15" s="185"/>
      <c r="B15" s="194" t="s">
        <v>192</v>
      </c>
      <c r="C15" s="194"/>
      <c r="D15" s="195" t="s">
        <v>189</v>
      </c>
      <c r="E15" s="195"/>
      <c r="F15" s="18">
        <v>0.75</v>
      </c>
      <c r="G15" s="19">
        <v>132</v>
      </c>
    </row>
    <row r="16" spans="1:7" x14ac:dyDescent="0.25">
      <c r="A16" s="185"/>
      <c r="B16" s="194" t="s">
        <v>193</v>
      </c>
      <c r="C16" s="194"/>
      <c r="D16" s="195" t="s">
        <v>191</v>
      </c>
      <c r="E16" s="195"/>
      <c r="F16" s="18">
        <v>0.75</v>
      </c>
      <c r="G16" s="19">
        <v>197</v>
      </c>
    </row>
    <row r="17" spans="1:7" x14ac:dyDescent="0.25">
      <c r="A17" s="185"/>
      <c r="B17" s="196" t="s">
        <v>194</v>
      </c>
      <c r="C17" s="196"/>
      <c r="D17" s="195" t="s">
        <v>195</v>
      </c>
      <c r="E17" s="195"/>
      <c r="F17" s="18">
        <v>0.65</v>
      </c>
      <c r="G17" s="19">
        <v>218</v>
      </c>
    </row>
    <row r="18" spans="1:7" x14ac:dyDescent="0.25">
      <c r="A18" s="154"/>
      <c r="B18" s="194" t="s">
        <v>184</v>
      </c>
      <c r="C18" s="194"/>
      <c r="D18" s="195" t="s">
        <v>185</v>
      </c>
      <c r="E18" s="195"/>
      <c r="F18" s="18">
        <v>0.75</v>
      </c>
      <c r="G18" s="19">
        <v>190</v>
      </c>
    </row>
    <row r="19" spans="1:7" x14ac:dyDescent="0.25">
      <c r="A19" s="154"/>
      <c r="B19" s="196" t="s">
        <v>196</v>
      </c>
      <c r="C19" s="196"/>
      <c r="D19" s="196"/>
      <c r="E19" s="196"/>
      <c r="F19" s="196"/>
      <c r="G19" s="19">
        <v>85.800000000000011</v>
      </c>
    </row>
    <row r="20" spans="1:7" ht="15.75" x14ac:dyDescent="0.25">
      <c r="A20" s="199" t="s">
        <v>197</v>
      </c>
      <c r="B20" s="199"/>
      <c r="C20" s="199"/>
      <c r="D20" s="199"/>
      <c r="E20" s="199"/>
      <c r="F20" s="199"/>
      <c r="G20" s="199"/>
    </row>
    <row r="21" spans="1:7" x14ac:dyDescent="0.25">
      <c r="A21" s="162"/>
      <c r="B21" s="200" t="s">
        <v>151</v>
      </c>
      <c r="C21" s="200"/>
      <c r="D21" s="200"/>
      <c r="E21" s="22" t="s">
        <v>198</v>
      </c>
      <c r="F21" s="22" t="s">
        <v>199</v>
      </c>
      <c r="G21" s="23" t="s">
        <v>200</v>
      </c>
    </row>
    <row r="22" spans="1:7" x14ac:dyDescent="0.25">
      <c r="A22" s="24"/>
      <c r="B22" s="201" t="s">
        <v>201</v>
      </c>
      <c r="C22" s="201"/>
      <c r="D22" s="201"/>
      <c r="E22" s="25">
        <v>10</v>
      </c>
      <c r="F22" s="26">
        <v>50</v>
      </c>
      <c r="G22" s="19">
        <v>26</v>
      </c>
    </row>
    <row r="23" spans="1:7" x14ac:dyDescent="0.25">
      <c r="A23" s="24"/>
      <c r="B23" s="196" t="s">
        <v>202</v>
      </c>
      <c r="C23" s="196"/>
      <c r="D23" s="196"/>
      <c r="E23" s="26">
        <v>15</v>
      </c>
      <c r="F23" s="26">
        <v>100</v>
      </c>
      <c r="G23" s="19">
        <v>34.020000000000003</v>
      </c>
    </row>
    <row r="24" spans="1:7" x14ac:dyDescent="0.25">
      <c r="A24" s="24"/>
      <c r="B24" s="196" t="s">
        <v>203</v>
      </c>
      <c r="C24" s="196"/>
      <c r="D24" s="196"/>
      <c r="E24" s="26">
        <v>20</v>
      </c>
      <c r="F24" s="26">
        <v>100</v>
      </c>
      <c r="G24" s="19">
        <v>49.612500000000004</v>
      </c>
    </row>
    <row r="25" spans="1:7" x14ac:dyDescent="0.25">
      <c r="A25" s="185"/>
      <c r="B25" s="196" t="s">
        <v>204</v>
      </c>
      <c r="C25" s="196"/>
      <c r="D25" s="196"/>
      <c r="E25" s="26">
        <v>4</v>
      </c>
      <c r="F25" s="26">
        <v>25</v>
      </c>
      <c r="G25" s="19">
        <v>24</v>
      </c>
    </row>
    <row r="26" spans="1:7" x14ac:dyDescent="0.25">
      <c r="A26" s="185"/>
      <c r="B26" s="196" t="s">
        <v>205</v>
      </c>
      <c r="C26" s="196"/>
      <c r="D26" s="196"/>
      <c r="E26" s="26">
        <v>6</v>
      </c>
      <c r="F26" s="26">
        <v>25</v>
      </c>
      <c r="G26" s="19">
        <v>40</v>
      </c>
    </row>
    <row r="27" spans="1:7" x14ac:dyDescent="0.25">
      <c r="A27" s="185"/>
      <c r="B27" s="196" t="s">
        <v>206</v>
      </c>
      <c r="C27" s="196"/>
      <c r="D27" s="196"/>
      <c r="E27" s="26">
        <v>8</v>
      </c>
      <c r="F27" s="26">
        <v>25</v>
      </c>
      <c r="G27" s="19">
        <v>64</v>
      </c>
    </row>
    <row r="28" spans="1:7" x14ac:dyDescent="0.25">
      <c r="A28" s="185"/>
      <c r="B28" s="196" t="s">
        <v>207</v>
      </c>
      <c r="C28" s="196"/>
      <c r="D28" s="196"/>
      <c r="E28" s="26">
        <v>10</v>
      </c>
      <c r="F28" s="26">
        <v>25</v>
      </c>
      <c r="G28" s="19">
        <v>78</v>
      </c>
    </row>
    <row r="29" spans="1:7" x14ac:dyDescent="0.25">
      <c r="A29" s="185"/>
      <c r="B29" s="196" t="s">
        <v>208</v>
      </c>
      <c r="C29" s="196"/>
      <c r="D29" s="196"/>
      <c r="E29" s="26">
        <v>12</v>
      </c>
      <c r="F29" s="26">
        <v>25</v>
      </c>
      <c r="G29" s="19">
        <v>115.92</v>
      </c>
    </row>
    <row r="30" spans="1:7" ht="18.75" x14ac:dyDescent="0.3">
      <c r="A30" s="210" t="s">
        <v>209</v>
      </c>
      <c r="B30" s="211"/>
      <c r="C30" s="211"/>
      <c r="D30" s="211"/>
      <c r="E30" s="211"/>
      <c r="F30" s="211"/>
      <c r="G30" s="211"/>
    </row>
    <row r="31" spans="1:7" x14ac:dyDescent="0.25">
      <c r="A31" s="27"/>
      <c r="B31" s="212" t="s">
        <v>151</v>
      </c>
      <c r="C31" s="212"/>
      <c r="D31" s="212"/>
      <c r="E31" s="212" t="s">
        <v>210</v>
      </c>
      <c r="F31" s="212"/>
      <c r="G31" s="28" t="s">
        <v>211</v>
      </c>
    </row>
    <row r="32" spans="1:7" x14ac:dyDescent="0.25">
      <c r="A32" s="185"/>
      <c r="B32" s="201" t="s">
        <v>212</v>
      </c>
      <c r="C32" s="201"/>
      <c r="D32" s="201"/>
      <c r="E32" s="185" t="s">
        <v>213</v>
      </c>
      <c r="F32" s="185"/>
      <c r="G32" s="29">
        <v>330</v>
      </c>
    </row>
    <row r="33" spans="1:7" x14ac:dyDescent="0.25">
      <c r="A33" s="185"/>
      <c r="B33" s="201" t="s">
        <v>214</v>
      </c>
      <c r="C33" s="201"/>
      <c r="D33" s="201"/>
      <c r="E33" s="185" t="s">
        <v>215</v>
      </c>
      <c r="F33" s="185"/>
      <c r="G33" s="29">
        <v>430</v>
      </c>
    </row>
    <row r="34" spans="1:7" x14ac:dyDescent="0.25">
      <c r="A34" s="185"/>
      <c r="B34" s="201" t="s">
        <v>216</v>
      </c>
      <c r="C34" s="201"/>
      <c r="D34" s="201"/>
      <c r="E34" s="185" t="s">
        <v>217</v>
      </c>
      <c r="F34" s="185"/>
      <c r="G34" s="29">
        <v>895</v>
      </c>
    </row>
    <row r="35" spans="1:7" ht="23.25" customHeight="1" x14ac:dyDescent="0.25">
      <c r="A35" s="185"/>
      <c r="B35" s="201" t="s">
        <v>218</v>
      </c>
      <c r="C35" s="201"/>
      <c r="D35" s="201"/>
      <c r="E35" s="185" t="s">
        <v>219</v>
      </c>
      <c r="F35" s="185"/>
      <c r="G35" s="29">
        <v>1040</v>
      </c>
    </row>
    <row r="36" spans="1:7" ht="29.25" customHeight="1" x14ac:dyDescent="0.25">
      <c r="A36" s="185"/>
      <c r="B36" s="201" t="s">
        <v>218</v>
      </c>
      <c r="C36" s="201"/>
      <c r="D36" s="201"/>
      <c r="E36" s="185" t="s">
        <v>220</v>
      </c>
      <c r="F36" s="185"/>
      <c r="G36" s="29">
        <v>2285</v>
      </c>
    </row>
    <row r="37" spans="1:7" ht="31.5" customHeight="1" x14ac:dyDescent="0.25">
      <c r="A37" s="203" t="s">
        <v>221</v>
      </c>
      <c r="B37" s="203"/>
      <c r="C37" s="203"/>
      <c r="D37" s="203"/>
      <c r="E37" s="203"/>
      <c r="F37" s="203"/>
      <c r="G37" s="203"/>
    </row>
    <row r="38" spans="1:7" x14ac:dyDescent="0.25">
      <c r="A38" s="31"/>
      <c r="B38" s="205" t="s">
        <v>151</v>
      </c>
      <c r="C38" s="205"/>
      <c r="D38" s="32" t="s">
        <v>222</v>
      </c>
      <c r="E38" s="32" t="s">
        <v>223</v>
      </c>
      <c r="F38" s="33" t="s">
        <v>224</v>
      </c>
      <c r="G38" s="33" t="s">
        <v>225</v>
      </c>
    </row>
    <row r="39" spans="1:7" x14ac:dyDescent="0.25">
      <c r="A39" s="185"/>
      <c r="B39" s="204" t="s">
        <v>226</v>
      </c>
      <c r="C39" s="204"/>
      <c r="D39" s="4">
        <v>10</v>
      </c>
      <c r="E39" s="10">
        <v>1.2</v>
      </c>
      <c r="F39" s="30">
        <v>79</v>
      </c>
      <c r="G39" s="7">
        <f>D39*E39*F39</f>
        <v>948</v>
      </c>
    </row>
    <row r="40" spans="1:7" x14ac:dyDescent="0.25">
      <c r="A40" s="185"/>
      <c r="B40" s="204" t="s">
        <v>227</v>
      </c>
      <c r="C40" s="204"/>
      <c r="D40" s="4">
        <v>10</v>
      </c>
      <c r="E40" s="10">
        <v>1.2</v>
      </c>
      <c r="F40" s="30">
        <v>105</v>
      </c>
      <c r="G40" s="7">
        <f>D40*E40*F40</f>
        <v>1260</v>
      </c>
    </row>
    <row r="41" spans="1:7" x14ac:dyDescent="0.25">
      <c r="A41" s="185"/>
      <c r="B41" s="204" t="s">
        <v>228</v>
      </c>
      <c r="C41" s="204"/>
      <c r="D41" s="4">
        <v>10</v>
      </c>
      <c r="E41" s="10">
        <v>1.2</v>
      </c>
      <c r="F41" s="30">
        <v>176</v>
      </c>
      <c r="G41" s="7">
        <f>D41*E41*F41</f>
        <v>2112</v>
      </c>
    </row>
    <row r="42" spans="1:7" x14ac:dyDescent="0.25">
      <c r="A42" s="185"/>
      <c r="B42" s="204" t="s">
        <v>229</v>
      </c>
      <c r="C42" s="204"/>
      <c r="D42" s="4">
        <v>20</v>
      </c>
      <c r="E42" s="10">
        <v>1</v>
      </c>
      <c r="F42" s="30">
        <v>35</v>
      </c>
      <c r="G42" s="7">
        <f>D42*F42</f>
        <v>700</v>
      </c>
    </row>
    <row r="43" spans="1:7" x14ac:dyDescent="0.25">
      <c r="A43" s="185"/>
      <c r="B43" s="204" t="s">
        <v>230</v>
      </c>
      <c r="C43" s="204"/>
      <c r="D43" s="4">
        <v>20</v>
      </c>
      <c r="E43" s="10">
        <v>1</v>
      </c>
      <c r="F43" s="30">
        <v>60.5</v>
      </c>
      <c r="G43" s="7">
        <f>D43*F43</f>
        <v>1210</v>
      </c>
    </row>
    <row r="44" spans="1:7" ht="23.25" customHeight="1" x14ac:dyDescent="0.35">
      <c r="A44" s="208" t="s">
        <v>331</v>
      </c>
      <c r="B44" s="208"/>
      <c r="C44" s="208"/>
      <c r="D44" s="208"/>
      <c r="E44" s="208"/>
      <c r="F44" s="208"/>
      <c r="G44" s="208"/>
    </row>
    <row r="45" spans="1:7" x14ac:dyDescent="0.25">
      <c r="A45" s="31"/>
      <c r="B45" s="205" t="s">
        <v>151</v>
      </c>
      <c r="C45" s="205"/>
      <c r="D45" s="205"/>
      <c r="E45" s="205"/>
      <c r="F45" s="205"/>
      <c r="G45" s="33" t="s">
        <v>187</v>
      </c>
    </row>
    <row r="46" spans="1:7" x14ac:dyDescent="0.25">
      <c r="A46" s="185"/>
      <c r="B46" s="209" t="s">
        <v>332</v>
      </c>
      <c r="C46" s="209"/>
      <c r="D46" s="209"/>
      <c r="E46" s="209"/>
      <c r="F46" s="209"/>
      <c r="G46" s="85">
        <v>450</v>
      </c>
    </row>
    <row r="47" spans="1:7" ht="40.5" customHeight="1" x14ac:dyDescent="0.25">
      <c r="A47" s="185"/>
      <c r="B47" s="202" t="s">
        <v>334</v>
      </c>
      <c r="C47" s="202"/>
      <c r="D47" s="202"/>
      <c r="E47" s="202"/>
      <c r="F47" s="202"/>
      <c r="G47" s="113">
        <v>1190</v>
      </c>
    </row>
    <row r="48" spans="1:7" ht="40.5" customHeight="1" x14ac:dyDescent="0.25">
      <c r="A48" s="185"/>
      <c r="B48" s="206" t="s">
        <v>470</v>
      </c>
      <c r="C48" s="206"/>
      <c r="D48" s="206"/>
      <c r="E48" s="206"/>
      <c r="F48" s="206"/>
      <c r="G48" s="113">
        <v>1840</v>
      </c>
    </row>
    <row r="49" spans="1:7" ht="60" customHeight="1" x14ac:dyDescent="0.25">
      <c r="A49" s="185"/>
      <c r="B49" s="202" t="s">
        <v>333</v>
      </c>
      <c r="C49" s="202"/>
      <c r="D49" s="202"/>
      <c r="E49" s="202"/>
      <c r="F49" s="202"/>
      <c r="G49" s="113">
        <v>1840</v>
      </c>
    </row>
    <row r="50" spans="1:7" x14ac:dyDescent="0.25">
      <c r="A50" s="24"/>
      <c r="B50" s="24"/>
      <c r="C50" s="24"/>
      <c r="D50" s="24"/>
      <c r="E50" s="24"/>
      <c r="F50" s="24"/>
      <c r="G50" s="24"/>
    </row>
    <row r="51" spans="1:7" x14ac:dyDescent="0.25">
      <c r="A51" s="24"/>
      <c r="B51" s="24"/>
      <c r="C51" s="24"/>
      <c r="D51" s="24"/>
      <c r="E51" s="24"/>
      <c r="F51" s="24"/>
      <c r="G51" s="24"/>
    </row>
    <row r="52" spans="1:7" x14ac:dyDescent="0.25">
      <c r="A52" s="24"/>
      <c r="B52" s="24"/>
      <c r="C52" s="24"/>
      <c r="D52" s="24"/>
      <c r="E52" s="24"/>
      <c r="F52" s="24"/>
      <c r="G52" s="24"/>
    </row>
    <row r="53" spans="1:7" x14ac:dyDescent="0.25">
      <c r="A53" s="24"/>
      <c r="B53" s="24"/>
      <c r="C53" s="24"/>
      <c r="D53" s="24"/>
      <c r="E53" s="24"/>
      <c r="F53" s="24"/>
      <c r="G53" s="24"/>
    </row>
    <row r="54" spans="1:7" x14ac:dyDescent="0.25">
      <c r="A54" s="24"/>
      <c r="B54" s="24"/>
      <c r="C54" s="24"/>
      <c r="D54" s="24"/>
      <c r="E54" s="24"/>
      <c r="F54" s="24"/>
      <c r="G54" s="24"/>
    </row>
    <row r="55" spans="1:7" x14ac:dyDescent="0.25">
      <c r="A55" s="24"/>
      <c r="B55" s="24"/>
      <c r="C55" s="24"/>
      <c r="D55" s="24"/>
      <c r="E55" s="24"/>
      <c r="F55" s="24"/>
      <c r="G55" s="24"/>
    </row>
  </sheetData>
  <mergeCells count="76">
    <mergeCell ref="A44:G44"/>
    <mergeCell ref="B45:F45"/>
    <mergeCell ref="B47:F47"/>
    <mergeCell ref="B46:F46"/>
    <mergeCell ref="A35:A36"/>
    <mergeCell ref="B35:D35"/>
    <mergeCell ref="E35:F35"/>
    <mergeCell ref="B36:D36"/>
    <mergeCell ref="E36:F36"/>
    <mergeCell ref="B29:D29"/>
    <mergeCell ref="A30:G30"/>
    <mergeCell ref="B31:D31"/>
    <mergeCell ref="E31:F31"/>
    <mergeCell ref="A32:A34"/>
    <mergeCell ref="B32:D32"/>
    <mergeCell ref="B49:F49"/>
    <mergeCell ref="A46:A49"/>
    <mergeCell ref="A37:G37"/>
    <mergeCell ref="A39:A43"/>
    <mergeCell ref="B39:C39"/>
    <mergeCell ref="B40:C40"/>
    <mergeCell ref="B41:C41"/>
    <mergeCell ref="B42:C42"/>
    <mergeCell ref="B43:C43"/>
    <mergeCell ref="B38:C38"/>
    <mergeCell ref="B48:F48"/>
    <mergeCell ref="E32:F32"/>
    <mergeCell ref="B33:D33"/>
    <mergeCell ref="E33:F33"/>
    <mergeCell ref="B34:D34"/>
    <mergeCell ref="A25:A29"/>
    <mergeCell ref="B25:D25"/>
    <mergeCell ref="B26:D26"/>
    <mergeCell ref="B27:D27"/>
    <mergeCell ref="B28:D28"/>
    <mergeCell ref="E34:F34"/>
    <mergeCell ref="A20:G20"/>
    <mergeCell ref="B21:D21"/>
    <mergeCell ref="B22:D22"/>
    <mergeCell ref="B23:D23"/>
    <mergeCell ref="B24:D24"/>
    <mergeCell ref="A13:A17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D9:E9"/>
    <mergeCell ref="B10:C10"/>
    <mergeCell ref="D10:E10"/>
    <mergeCell ref="B19:F19"/>
    <mergeCell ref="B12:C12"/>
    <mergeCell ref="D12:E12"/>
    <mergeCell ref="B18:C18"/>
    <mergeCell ref="D18:E18"/>
    <mergeCell ref="A2:G2"/>
    <mergeCell ref="B3:C3"/>
    <mergeCell ref="D3:E3"/>
    <mergeCell ref="B11:G11"/>
    <mergeCell ref="A4:A10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</mergeCells>
  <pageMargins left="0.7" right="0.7" top="0.75" bottom="0.75" header="0.3" footer="0.3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G81"/>
  <sheetViews>
    <sheetView zoomScale="85" zoomScaleNormal="85" zoomScaleSheetLayoutView="70" workbookViewId="0">
      <selection activeCell="E23" sqref="E23:F23"/>
    </sheetView>
  </sheetViews>
  <sheetFormatPr defaultRowHeight="15" x14ac:dyDescent="0.25"/>
  <cols>
    <col min="1" max="1" width="28" customWidth="1"/>
    <col min="2" max="2" width="41" customWidth="1"/>
    <col min="3" max="3" width="11.28515625" customWidth="1"/>
    <col min="4" max="4" width="17.140625" customWidth="1"/>
    <col min="5" max="5" width="18" customWidth="1"/>
    <col min="6" max="6" width="28.140625" customWidth="1"/>
    <col min="7" max="7" width="35.42578125" customWidth="1"/>
    <col min="249" max="249" width="28" customWidth="1"/>
    <col min="250" max="250" width="33.85546875" customWidth="1"/>
    <col min="251" max="251" width="11.28515625" customWidth="1"/>
    <col min="252" max="252" width="17.140625" customWidth="1"/>
    <col min="253" max="253" width="18" customWidth="1"/>
    <col min="254" max="254" width="28.140625" customWidth="1"/>
    <col min="255" max="255" width="35.42578125" customWidth="1"/>
    <col min="505" max="505" width="28" customWidth="1"/>
    <col min="506" max="506" width="33.85546875" customWidth="1"/>
    <col min="507" max="507" width="11.28515625" customWidth="1"/>
    <col min="508" max="508" width="17.140625" customWidth="1"/>
    <col min="509" max="509" width="18" customWidth="1"/>
    <col min="510" max="510" width="28.140625" customWidth="1"/>
    <col min="511" max="511" width="35.42578125" customWidth="1"/>
    <col min="761" max="761" width="28" customWidth="1"/>
    <col min="762" max="762" width="33.85546875" customWidth="1"/>
    <col min="763" max="763" width="11.28515625" customWidth="1"/>
    <col min="764" max="764" width="17.140625" customWidth="1"/>
    <col min="765" max="765" width="18" customWidth="1"/>
    <col min="766" max="766" width="28.140625" customWidth="1"/>
    <col min="767" max="767" width="35.42578125" customWidth="1"/>
    <col min="1017" max="1017" width="28" customWidth="1"/>
    <col min="1018" max="1018" width="33.85546875" customWidth="1"/>
    <col min="1019" max="1019" width="11.28515625" customWidth="1"/>
    <col min="1020" max="1020" width="17.140625" customWidth="1"/>
    <col min="1021" max="1021" width="18" customWidth="1"/>
    <col min="1022" max="1022" width="28.140625" customWidth="1"/>
    <col min="1023" max="1023" width="35.42578125" customWidth="1"/>
    <col min="1273" max="1273" width="28" customWidth="1"/>
    <col min="1274" max="1274" width="33.85546875" customWidth="1"/>
    <col min="1275" max="1275" width="11.28515625" customWidth="1"/>
    <col min="1276" max="1276" width="17.140625" customWidth="1"/>
    <col min="1277" max="1277" width="18" customWidth="1"/>
    <col min="1278" max="1278" width="28.140625" customWidth="1"/>
    <col min="1279" max="1279" width="35.42578125" customWidth="1"/>
    <col min="1529" max="1529" width="28" customWidth="1"/>
    <col min="1530" max="1530" width="33.85546875" customWidth="1"/>
    <col min="1531" max="1531" width="11.28515625" customWidth="1"/>
    <col min="1532" max="1532" width="17.140625" customWidth="1"/>
    <col min="1533" max="1533" width="18" customWidth="1"/>
    <col min="1534" max="1534" width="28.140625" customWidth="1"/>
    <col min="1535" max="1535" width="35.42578125" customWidth="1"/>
    <col min="1785" max="1785" width="28" customWidth="1"/>
    <col min="1786" max="1786" width="33.85546875" customWidth="1"/>
    <col min="1787" max="1787" width="11.28515625" customWidth="1"/>
    <col min="1788" max="1788" width="17.140625" customWidth="1"/>
    <col min="1789" max="1789" width="18" customWidth="1"/>
    <col min="1790" max="1790" width="28.140625" customWidth="1"/>
    <col min="1791" max="1791" width="35.42578125" customWidth="1"/>
    <col min="2041" max="2041" width="28" customWidth="1"/>
    <col min="2042" max="2042" width="33.85546875" customWidth="1"/>
    <col min="2043" max="2043" width="11.28515625" customWidth="1"/>
    <col min="2044" max="2044" width="17.140625" customWidth="1"/>
    <col min="2045" max="2045" width="18" customWidth="1"/>
    <col min="2046" max="2046" width="28.140625" customWidth="1"/>
    <col min="2047" max="2047" width="35.42578125" customWidth="1"/>
    <col min="2297" max="2297" width="28" customWidth="1"/>
    <col min="2298" max="2298" width="33.85546875" customWidth="1"/>
    <col min="2299" max="2299" width="11.28515625" customWidth="1"/>
    <col min="2300" max="2300" width="17.140625" customWidth="1"/>
    <col min="2301" max="2301" width="18" customWidth="1"/>
    <col min="2302" max="2302" width="28.140625" customWidth="1"/>
    <col min="2303" max="2303" width="35.42578125" customWidth="1"/>
    <col min="2553" max="2553" width="28" customWidth="1"/>
    <col min="2554" max="2554" width="33.85546875" customWidth="1"/>
    <col min="2555" max="2555" width="11.28515625" customWidth="1"/>
    <col min="2556" max="2556" width="17.140625" customWidth="1"/>
    <col min="2557" max="2557" width="18" customWidth="1"/>
    <col min="2558" max="2558" width="28.140625" customWidth="1"/>
    <col min="2559" max="2559" width="35.42578125" customWidth="1"/>
    <col min="2809" max="2809" width="28" customWidth="1"/>
    <col min="2810" max="2810" width="33.85546875" customWidth="1"/>
    <col min="2811" max="2811" width="11.28515625" customWidth="1"/>
    <col min="2812" max="2812" width="17.140625" customWidth="1"/>
    <col min="2813" max="2813" width="18" customWidth="1"/>
    <col min="2814" max="2814" width="28.140625" customWidth="1"/>
    <col min="2815" max="2815" width="35.42578125" customWidth="1"/>
    <col min="3065" max="3065" width="28" customWidth="1"/>
    <col min="3066" max="3066" width="33.85546875" customWidth="1"/>
    <col min="3067" max="3067" width="11.28515625" customWidth="1"/>
    <col min="3068" max="3068" width="17.140625" customWidth="1"/>
    <col min="3069" max="3069" width="18" customWidth="1"/>
    <col min="3070" max="3070" width="28.140625" customWidth="1"/>
    <col min="3071" max="3071" width="35.42578125" customWidth="1"/>
    <col min="3321" max="3321" width="28" customWidth="1"/>
    <col min="3322" max="3322" width="33.85546875" customWidth="1"/>
    <col min="3323" max="3323" width="11.28515625" customWidth="1"/>
    <col min="3324" max="3324" width="17.140625" customWidth="1"/>
    <col min="3325" max="3325" width="18" customWidth="1"/>
    <col min="3326" max="3326" width="28.140625" customWidth="1"/>
    <col min="3327" max="3327" width="35.42578125" customWidth="1"/>
    <col min="3577" max="3577" width="28" customWidth="1"/>
    <col min="3578" max="3578" width="33.85546875" customWidth="1"/>
    <col min="3579" max="3579" width="11.28515625" customWidth="1"/>
    <col min="3580" max="3580" width="17.140625" customWidth="1"/>
    <col min="3581" max="3581" width="18" customWidth="1"/>
    <col min="3582" max="3582" width="28.140625" customWidth="1"/>
    <col min="3583" max="3583" width="35.42578125" customWidth="1"/>
    <col min="3833" max="3833" width="28" customWidth="1"/>
    <col min="3834" max="3834" width="33.85546875" customWidth="1"/>
    <col min="3835" max="3835" width="11.28515625" customWidth="1"/>
    <col min="3836" max="3836" width="17.140625" customWidth="1"/>
    <col min="3837" max="3837" width="18" customWidth="1"/>
    <col min="3838" max="3838" width="28.140625" customWidth="1"/>
    <col min="3839" max="3839" width="35.42578125" customWidth="1"/>
    <col min="4089" max="4089" width="28" customWidth="1"/>
    <col min="4090" max="4090" width="33.85546875" customWidth="1"/>
    <col min="4091" max="4091" width="11.28515625" customWidth="1"/>
    <col min="4092" max="4092" width="17.140625" customWidth="1"/>
    <col min="4093" max="4093" width="18" customWidth="1"/>
    <col min="4094" max="4094" width="28.140625" customWidth="1"/>
    <col min="4095" max="4095" width="35.42578125" customWidth="1"/>
    <col min="4345" max="4345" width="28" customWidth="1"/>
    <col min="4346" max="4346" width="33.85546875" customWidth="1"/>
    <col min="4347" max="4347" width="11.28515625" customWidth="1"/>
    <col min="4348" max="4348" width="17.140625" customWidth="1"/>
    <col min="4349" max="4349" width="18" customWidth="1"/>
    <col min="4350" max="4350" width="28.140625" customWidth="1"/>
    <col min="4351" max="4351" width="35.42578125" customWidth="1"/>
    <col min="4601" max="4601" width="28" customWidth="1"/>
    <col min="4602" max="4602" width="33.85546875" customWidth="1"/>
    <col min="4603" max="4603" width="11.28515625" customWidth="1"/>
    <col min="4604" max="4604" width="17.140625" customWidth="1"/>
    <col min="4605" max="4605" width="18" customWidth="1"/>
    <col min="4606" max="4606" width="28.140625" customWidth="1"/>
    <col min="4607" max="4607" width="35.42578125" customWidth="1"/>
    <col min="4857" max="4857" width="28" customWidth="1"/>
    <col min="4858" max="4858" width="33.85546875" customWidth="1"/>
    <col min="4859" max="4859" width="11.28515625" customWidth="1"/>
    <col min="4860" max="4860" width="17.140625" customWidth="1"/>
    <col min="4861" max="4861" width="18" customWidth="1"/>
    <col min="4862" max="4862" width="28.140625" customWidth="1"/>
    <col min="4863" max="4863" width="35.42578125" customWidth="1"/>
    <col min="5113" max="5113" width="28" customWidth="1"/>
    <col min="5114" max="5114" width="33.85546875" customWidth="1"/>
    <col min="5115" max="5115" width="11.28515625" customWidth="1"/>
    <col min="5116" max="5116" width="17.140625" customWidth="1"/>
    <col min="5117" max="5117" width="18" customWidth="1"/>
    <col min="5118" max="5118" width="28.140625" customWidth="1"/>
    <col min="5119" max="5119" width="35.42578125" customWidth="1"/>
    <col min="5369" max="5369" width="28" customWidth="1"/>
    <col min="5370" max="5370" width="33.85546875" customWidth="1"/>
    <col min="5371" max="5371" width="11.28515625" customWidth="1"/>
    <col min="5372" max="5372" width="17.140625" customWidth="1"/>
    <col min="5373" max="5373" width="18" customWidth="1"/>
    <col min="5374" max="5374" width="28.140625" customWidth="1"/>
    <col min="5375" max="5375" width="35.42578125" customWidth="1"/>
    <col min="5625" max="5625" width="28" customWidth="1"/>
    <col min="5626" max="5626" width="33.85546875" customWidth="1"/>
    <col min="5627" max="5627" width="11.28515625" customWidth="1"/>
    <col min="5628" max="5628" width="17.140625" customWidth="1"/>
    <col min="5629" max="5629" width="18" customWidth="1"/>
    <col min="5630" max="5630" width="28.140625" customWidth="1"/>
    <col min="5631" max="5631" width="35.42578125" customWidth="1"/>
    <col min="5881" max="5881" width="28" customWidth="1"/>
    <col min="5882" max="5882" width="33.85546875" customWidth="1"/>
    <col min="5883" max="5883" width="11.28515625" customWidth="1"/>
    <col min="5884" max="5884" width="17.140625" customWidth="1"/>
    <col min="5885" max="5885" width="18" customWidth="1"/>
    <col min="5886" max="5886" width="28.140625" customWidth="1"/>
    <col min="5887" max="5887" width="35.42578125" customWidth="1"/>
    <col min="6137" max="6137" width="28" customWidth="1"/>
    <col min="6138" max="6138" width="33.85546875" customWidth="1"/>
    <col min="6139" max="6139" width="11.28515625" customWidth="1"/>
    <col min="6140" max="6140" width="17.140625" customWidth="1"/>
    <col min="6141" max="6141" width="18" customWidth="1"/>
    <col min="6142" max="6142" width="28.140625" customWidth="1"/>
    <col min="6143" max="6143" width="35.42578125" customWidth="1"/>
    <col min="6393" max="6393" width="28" customWidth="1"/>
    <col min="6394" max="6394" width="33.85546875" customWidth="1"/>
    <col min="6395" max="6395" width="11.28515625" customWidth="1"/>
    <col min="6396" max="6396" width="17.140625" customWidth="1"/>
    <col min="6397" max="6397" width="18" customWidth="1"/>
    <col min="6398" max="6398" width="28.140625" customWidth="1"/>
    <col min="6399" max="6399" width="35.42578125" customWidth="1"/>
    <col min="6649" max="6649" width="28" customWidth="1"/>
    <col min="6650" max="6650" width="33.85546875" customWidth="1"/>
    <col min="6651" max="6651" width="11.28515625" customWidth="1"/>
    <col min="6652" max="6652" width="17.140625" customWidth="1"/>
    <col min="6653" max="6653" width="18" customWidth="1"/>
    <col min="6654" max="6654" width="28.140625" customWidth="1"/>
    <col min="6655" max="6655" width="35.42578125" customWidth="1"/>
    <col min="6905" max="6905" width="28" customWidth="1"/>
    <col min="6906" max="6906" width="33.85546875" customWidth="1"/>
    <col min="6907" max="6907" width="11.28515625" customWidth="1"/>
    <col min="6908" max="6908" width="17.140625" customWidth="1"/>
    <col min="6909" max="6909" width="18" customWidth="1"/>
    <col min="6910" max="6910" width="28.140625" customWidth="1"/>
    <col min="6911" max="6911" width="35.42578125" customWidth="1"/>
    <col min="7161" max="7161" width="28" customWidth="1"/>
    <col min="7162" max="7162" width="33.85546875" customWidth="1"/>
    <col min="7163" max="7163" width="11.28515625" customWidth="1"/>
    <col min="7164" max="7164" width="17.140625" customWidth="1"/>
    <col min="7165" max="7165" width="18" customWidth="1"/>
    <col min="7166" max="7166" width="28.140625" customWidth="1"/>
    <col min="7167" max="7167" width="35.42578125" customWidth="1"/>
    <col min="7417" max="7417" width="28" customWidth="1"/>
    <col min="7418" max="7418" width="33.85546875" customWidth="1"/>
    <col min="7419" max="7419" width="11.28515625" customWidth="1"/>
    <col min="7420" max="7420" width="17.140625" customWidth="1"/>
    <col min="7421" max="7421" width="18" customWidth="1"/>
    <col min="7422" max="7422" width="28.140625" customWidth="1"/>
    <col min="7423" max="7423" width="35.42578125" customWidth="1"/>
    <col min="7673" max="7673" width="28" customWidth="1"/>
    <col min="7674" max="7674" width="33.85546875" customWidth="1"/>
    <col min="7675" max="7675" width="11.28515625" customWidth="1"/>
    <col min="7676" max="7676" width="17.140625" customWidth="1"/>
    <col min="7677" max="7677" width="18" customWidth="1"/>
    <col min="7678" max="7678" width="28.140625" customWidth="1"/>
    <col min="7679" max="7679" width="35.42578125" customWidth="1"/>
    <col min="7929" max="7929" width="28" customWidth="1"/>
    <col min="7930" max="7930" width="33.85546875" customWidth="1"/>
    <col min="7931" max="7931" width="11.28515625" customWidth="1"/>
    <col min="7932" max="7932" width="17.140625" customWidth="1"/>
    <col min="7933" max="7933" width="18" customWidth="1"/>
    <col min="7934" max="7934" width="28.140625" customWidth="1"/>
    <col min="7935" max="7935" width="35.42578125" customWidth="1"/>
    <col min="8185" max="8185" width="28" customWidth="1"/>
    <col min="8186" max="8186" width="33.85546875" customWidth="1"/>
    <col min="8187" max="8187" width="11.28515625" customWidth="1"/>
    <col min="8188" max="8188" width="17.140625" customWidth="1"/>
    <col min="8189" max="8189" width="18" customWidth="1"/>
    <col min="8190" max="8190" width="28.140625" customWidth="1"/>
    <col min="8191" max="8191" width="35.42578125" customWidth="1"/>
    <col min="8441" max="8441" width="28" customWidth="1"/>
    <col min="8442" max="8442" width="33.85546875" customWidth="1"/>
    <col min="8443" max="8443" width="11.28515625" customWidth="1"/>
    <col min="8444" max="8444" width="17.140625" customWidth="1"/>
    <col min="8445" max="8445" width="18" customWidth="1"/>
    <col min="8446" max="8446" width="28.140625" customWidth="1"/>
    <col min="8447" max="8447" width="35.42578125" customWidth="1"/>
    <col min="8697" max="8697" width="28" customWidth="1"/>
    <col min="8698" max="8698" width="33.85546875" customWidth="1"/>
    <col min="8699" max="8699" width="11.28515625" customWidth="1"/>
    <col min="8700" max="8700" width="17.140625" customWidth="1"/>
    <col min="8701" max="8701" width="18" customWidth="1"/>
    <col min="8702" max="8702" width="28.140625" customWidth="1"/>
    <col min="8703" max="8703" width="35.42578125" customWidth="1"/>
    <col min="8953" max="8953" width="28" customWidth="1"/>
    <col min="8954" max="8954" width="33.85546875" customWidth="1"/>
    <col min="8955" max="8955" width="11.28515625" customWidth="1"/>
    <col min="8956" max="8956" width="17.140625" customWidth="1"/>
    <col min="8957" max="8957" width="18" customWidth="1"/>
    <col min="8958" max="8958" width="28.140625" customWidth="1"/>
    <col min="8959" max="8959" width="35.42578125" customWidth="1"/>
    <col min="9209" max="9209" width="28" customWidth="1"/>
    <col min="9210" max="9210" width="33.85546875" customWidth="1"/>
    <col min="9211" max="9211" width="11.28515625" customWidth="1"/>
    <col min="9212" max="9212" width="17.140625" customWidth="1"/>
    <col min="9213" max="9213" width="18" customWidth="1"/>
    <col min="9214" max="9214" width="28.140625" customWidth="1"/>
    <col min="9215" max="9215" width="35.42578125" customWidth="1"/>
    <col min="9465" max="9465" width="28" customWidth="1"/>
    <col min="9466" max="9466" width="33.85546875" customWidth="1"/>
    <col min="9467" max="9467" width="11.28515625" customWidth="1"/>
    <col min="9468" max="9468" width="17.140625" customWidth="1"/>
    <col min="9469" max="9469" width="18" customWidth="1"/>
    <col min="9470" max="9470" width="28.140625" customWidth="1"/>
    <col min="9471" max="9471" width="35.42578125" customWidth="1"/>
    <col min="9721" max="9721" width="28" customWidth="1"/>
    <col min="9722" max="9722" width="33.85546875" customWidth="1"/>
    <col min="9723" max="9723" width="11.28515625" customWidth="1"/>
    <col min="9724" max="9724" width="17.140625" customWidth="1"/>
    <col min="9725" max="9725" width="18" customWidth="1"/>
    <col min="9726" max="9726" width="28.140625" customWidth="1"/>
    <col min="9727" max="9727" width="35.42578125" customWidth="1"/>
    <col min="9977" max="9977" width="28" customWidth="1"/>
    <col min="9978" max="9978" width="33.85546875" customWidth="1"/>
    <col min="9979" max="9979" width="11.28515625" customWidth="1"/>
    <col min="9980" max="9980" width="17.140625" customWidth="1"/>
    <col min="9981" max="9981" width="18" customWidth="1"/>
    <col min="9982" max="9982" width="28.140625" customWidth="1"/>
    <col min="9983" max="9983" width="35.42578125" customWidth="1"/>
    <col min="10233" max="10233" width="28" customWidth="1"/>
    <col min="10234" max="10234" width="33.85546875" customWidth="1"/>
    <col min="10235" max="10235" width="11.28515625" customWidth="1"/>
    <col min="10236" max="10236" width="17.140625" customWidth="1"/>
    <col min="10237" max="10237" width="18" customWidth="1"/>
    <col min="10238" max="10238" width="28.140625" customWidth="1"/>
    <col min="10239" max="10239" width="35.42578125" customWidth="1"/>
    <col min="10489" max="10489" width="28" customWidth="1"/>
    <col min="10490" max="10490" width="33.85546875" customWidth="1"/>
    <col min="10491" max="10491" width="11.28515625" customWidth="1"/>
    <col min="10492" max="10492" width="17.140625" customWidth="1"/>
    <col min="10493" max="10493" width="18" customWidth="1"/>
    <col min="10494" max="10494" width="28.140625" customWidth="1"/>
    <col min="10495" max="10495" width="35.42578125" customWidth="1"/>
    <col min="10745" max="10745" width="28" customWidth="1"/>
    <col min="10746" max="10746" width="33.85546875" customWidth="1"/>
    <col min="10747" max="10747" width="11.28515625" customWidth="1"/>
    <col min="10748" max="10748" width="17.140625" customWidth="1"/>
    <col min="10749" max="10749" width="18" customWidth="1"/>
    <col min="10750" max="10750" width="28.140625" customWidth="1"/>
    <col min="10751" max="10751" width="35.42578125" customWidth="1"/>
    <col min="11001" max="11001" width="28" customWidth="1"/>
    <col min="11002" max="11002" width="33.85546875" customWidth="1"/>
    <col min="11003" max="11003" width="11.28515625" customWidth="1"/>
    <col min="11004" max="11004" width="17.140625" customWidth="1"/>
    <col min="11005" max="11005" width="18" customWidth="1"/>
    <col min="11006" max="11006" width="28.140625" customWidth="1"/>
    <col min="11007" max="11007" width="35.42578125" customWidth="1"/>
    <col min="11257" max="11257" width="28" customWidth="1"/>
    <col min="11258" max="11258" width="33.85546875" customWidth="1"/>
    <col min="11259" max="11259" width="11.28515625" customWidth="1"/>
    <col min="11260" max="11260" width="17.140625" customWidth="1"/>
    <col min="11261" max="11261" width="18" customWidth="1"/>
    <col min="11262" max="11262" width="28.140625" customWidth="1"/>
    <col min="11263" max="11263" width="35.42578125" customWidth="1"/>
    <col min="11513" max="11513" width="28" customWidth="1"/>
    <col min="11514" max="11514" width="33.85546875" customWidth="1"/>
    <col min="11515" max="11515" width="11.28515625" customWidth="1"/>
    <col min="11516" max="11516" width="17.140625" customWidth="1"/>
    <col min="11517" max="11517" width="18" customWidth="1"/>
    <col min="11518" max="11518" width="28.140625" customWidth="1"/>
    <col min="11519" max="11519" width="35.42578125" customWidth="1"/>
    <col min="11769" max="11769" width="28" customWidth="1"/>
    <col min="11770" max="11770" width="33.85546875" customWidth="1"/>
    <col min="11771" max="11771" width="11.28515625" customWidth="1"/>
    <col min="11772" max="11772" width="17.140625" customWidth="1"/>
    <col min="11773" max="11773" width="18" customWidth="1"/>
    <col min="11774" max="11774" width="28.140625" customWidth="1"/>
    <col min="11775" max="11775" width="35.42578125" customWidth="1"/>
    <col min="12025" max="12025" width="28" customWidth="1"/>
    <col min="12026" max="12026" width="33.85546875" customWidth="1"/>
    <col min="12027" max="12027" width="11.28515625" customWidth="1"/>
    <col min="12028" max="12028" width="17.140625" customWidth="1"/>
    <col min="12029" max="12029" width="18" customWidth="1"/>
    <col min="12030" max="12030" width="28.140625" customWidth="1"/>
    <col min="12031" max="12031" width="35.42578125" customWidth="1"/>
    <col min="12281" max="12281" width="28" customWidth="1"/>
    <col min="12282" max="12282" width="33.85546875" customWidth="1"/>
    <col min="12283" max="12283" width="11.28515625" customWidth="1"/>
    <col min="12284" max="12284" width="17.140625" customWidth="1"/>
    <col min="12285" max="12285" width="18" customWidth="1"/>
    <col min="12286" max="12286" width="28.140625" customWidth="1"/>
    <col min="12287" max="12287" width="35.42578125" customWidth="1"/>
    <col min="12537" max="12537" width="28" customWidth="1"/>
    <col min="12538" max="12538" width="33.85546875" customWidth="1"/>
    <col min="12539" max="12539" width="11.28515625" customWidth="1"/>
    <col min="12540" max="12540" width="17.140625" customWidth="1"/>
    <col min="12541" max="12541" width="18" customWidth="1"/>
    <col min="12542" max="12542" width="28.140625" customWidth="1"/>
    <col min="12543" max="12543" width="35.42578125" customWidth="1"/>
    <col min="12793" max="12793" width="28" customWidth="1"/>
    <col min="12794" max="12794" width="33.85546875" customWidth="1"/>
    <col min="12795" max="12795" width="11.28515625" customWidth="1"/>
    <col min="12796" max="12796" width="17.140625" customWidth="1"/>
    <col min="12797" max="12797" width="18" customWidth="1"/>
    <col min="12798" max="12798" width="28.140625" customWidth="1"/>
    <col min="12799" max="12799" width="35.42578125" customWidth="1"/>
    <col min="13049" max="13049" width="28" customWidth="1"/>
    <col min="13050" max="13050" width="33.85546875" customWidth="1"/>
    <col min="13051" max="13051" width="11.28515625" customWidth="1"/>
    <col min="13052" max="13052" width="17.140625" customWidth="1"/>
    <col min="13053" max="13053" width="18" customWidth="1"/>
    <col min="13054" max="13054" width="28.140625" customWidth="1"/>
    <col min="13055" max="13055" width="35.42578125" customWidth="1"/>
    <col min="13305" max="13305" width="28" customWidth="1"/>
    <col min="13306" max="13306" width="33.85546875" customWidth="1"/>
    <col min="13307" max="13307" width="11.28515625" customWidth="1"/>
    <col min="13308" max="13308" width="17.140625" customWidth="1"/>
    <col min="13309" max="13309" width="18" customWidth="1"/>
    <col min="13310" max="13310" width="28.140625" customWidth="1"/>
    <col min="13311" max="13311" width="35.42578125" customWidth="1"/>
    <col min="13561" max="13561" width="28" customWidth="1"/>
    <col min="13562" max="13562" width="33.85546875" customWidth="1"/>
    <col min="13563" max="13563" width="11.28515625" customWidth="1"/>
    <col min="13564" max="13564" width="17.140625" customWidth="1"/>
    <col min="13565" max="13565" width="18" customWidth="1"/>
    <col min="13566" max="13566" width="28.140625" customWidth="1"/>
    <col min="13567" max="13567" width="35.42578125" customWidth="1"/>
    <col min="13817" max="13817" width="28" customWidth="1"/>
    <col min="13818" max="13818" width="33.85546875" customWidth="1"/>
    <col min="13819" max="13819" width="11.28515625" customWidth="1"/>
    <col min="13820" max="13820" width="17.140625" customWidth="1"/>
    <col min="13821" max="13821" width="18" customWidth="1"/>
    <col min="13822" max="13822" width="28.140625" customWidth="1"/>
    <col min="13823" max="13823" width="35.42578125" customWidth="1"/>
    <col min="14073" max="14073" width="28" customWidth="1"/>
    <col min="14074" max="14074" width="33.85546875" customWidth="1"/>
    <col min="14075" max="14075" width="11.28515625" customWidth="1"/>
    <col min="14076" max="14076" width="17.140625" customWidth="1"/>
    <col min="14077" max="14077" width="18" customWidth="1"/>
    <col min="14078" max="14078" width="28.140625" customWidth="1"/>
    <col min="14079" max="14079" width="35.42578125" customWidth="1"/>
    <col min="14329" max="14329" width="28" customWidth="1"/>
    <col min="14330" max="14330" width="33.85546875" customWidth="1"/>
    <col min="14331" max="14331" width="11.28515625" customWidth="1"/>
    <col min="14332" max="14332" width="17.140625" customWidth="1"/>
    <col min="14333" max="14333" width="18" customWidth="1"/>
    <col min="14334" max="14334" width="28.140625" customWidth="1"/>
    <col min="14335" max="14335" width="35.42578125" customWidth="1"/>
    <col min="14585" max="14585" width="28" customWidth="1"/>
    <col min="14586" max="14586" width="33.85546875" customWidth="1"/>
    <col min="14587" max="14587" width="11.28515625" customWidth="1"/>
    <col min="14588" max="14588" width="17.140625" customWidth="1"/>
    <col min="14589" max="14589" width="18" customWidth="1"/>
    <col min="14590" max="14590" width="28.140625" customWidth="1"/>
    <col min="14591" max="14591" width="35.42578125" customWidth="1"/>
    <col min="14841" max="14841" width="28" customWidth="1"/>
    <col min="14842" max="14842" width="33.85546875" customWidth="1"/>
    <col min="14843" max="14843" width="11.28515625" customWidth="1"/>
    <col min="14844" max="14844" width="17.140625" customWidth="1"/>
    <col min="14845" max="14845" width="18" customWidth="1"/>
    <col min="14846" max="14846" width="28.140625" customWidth="1"/>
    <col min="14847" max="14847" width="35.42578125" customWidth="1"/>
    <col min="15097" max="15097" width="28" customWidth="1"/>
    <col min="15098" max="15098" width="33.85546875" customWidth="1"/>
    <col min="15099" max="15099" width="11.28515625" customWidth="1"/>
    <col min="15100" max="15100" width="17.140625" customWidth="1"/>
    <col min="15101" max="15101" width="18" customWidth="1"/>
    <col min="15102" max="15102" width="28.140625" customWidth="1"/>
    <col min="15103" max="15103" width="35.42578125" customWidth="1"/>
    <col min="15353" max="15353" width="28" customWidth="1"/>
    <col min="15354" max="15354" width="33.85546875" customWidth="1"/>
    <col min="15355" max="15355" width="11.28515625" customWidth="1"/>
    <col min="15356" max="15356" width="17.140625" customWidth="1"/>
    <col min="15357" max="15357" width="18" customWidth="1"/>
    <col min="15358" max="15358" width="28.140625" customWidth="1"/>
    <col min="15359" max="15359" width="35.42578125" customWidth="1"/>
    <col min="15609" max="15609" width="28" customWidth="1"/>
    <col min="15610" max="15610" width="33.85546875" customWidth="1"/>
    <col min="15611" max="15611" width="11.28515625" customWidth="1"/>
    <col min="15612" max="15612" width="17.140625" customWidth="1"/>
    <col min="15613" max="15613" width="18" customWidth="1"/>
    <col min="15614" max="15614" width="28.140625" customWidth="1"/>
    <col min="15615" max="15615" width="35.42578125" customWidth="1"/>
    <col min="15865" max="15865" width="28" customWidth="1"/>
    <col min="15866" max="15866" width="33.85546875" customWidth="1"/>
    <col min="15867" max="15867" width="11.28515625" customWidth="1"/>
    <col min="15868" max="15868" width="17.140625" customWidth="1"/>
    <col min="15869" max="15869" width="18" customWidth="1"/>
    <col min="15870" max="15870" width="28.140625" customWidth="1"/>
    <col min="15871" max="15871" width="35.42578125" customWidth="1"/>
    <col min="16121" max="16121" width="28" customWidth="1"/>
    <col min="16122" max="16122" width="33.85546875" customWidth="1"/>
    <col min="16123" max="16123" width="11.28515625" customWidth="1"/>
    <col min="16124" max="16124" width="17.140625" customWidth="1"/>
    <col min="16125" max="16125" width="18" customWidth="1"/>
    <col min="16126" max="16126" width="28.140625" customWidth="1"/>
    <col min="16127" max="16127" width="35.42578125" customWidth="1"/>
  </cols>
  <sheetData>
    <row r="1" spans="1:7" ht="170.25" customHeight="1" x14ac:dyDescent="0.25">
      <c r="A1" s="127"/>
      <c r="B1" s="145"/>
      <c r="C1" s="145"/>
      <c r="D1" s="145"/>
      <c r="E1" s="145"/>
      <c r="F1" s="145"/>
      <c r="G1" s="146"/>
    </row>
    <row r="2" spans="1:7" ht="18" customHeight="1" x14ac:dyDescent="0.25">
      <c r="A2" s="135" t="s">
        <v>231</v>
      </c>
      <c r="B2" s="249" t="s">
        <v>232</v>
      </c>
      <c r="C2" s="249"/>
      <c r="D2" s="249"/>
      <c r="E2" s="249"/>
      <c r="F2" s="249"/>
      <c r="G2" s="250"/>
    </row>
    <row r="3" spans="1:7" ht="18" customHeight="1" x14ac:dyDescent="0.25">
      <c r="A3" s="259" t="s">
        <v>151</v>
      </c>
      <c r="B3" s="260"/>
      <c r="C3" s="261"/>
      <c r="D3" s="136" t="s">
        <v>233</v>
      </c>
      <c r="E3" s="136" t="s">
        <v>234</v>
      </c>
      <c r="F3" s="136" t="s">
        <v>266</v>
      </c>
      <c r="G3" s="136" t="s">
        <v>235</v>
      </c>
    </row>
    <row r="4" spans="1:7" ht="12.75" customHeight="1" x14ac:dyDescent="0.25">
      <c r="A4" s="215"/>
      <c r="B4" s="251" t="s">
        <v>236</v>
      </c>
      <c r="C4" s="252"/>
      <c r="D4" s="50">
        <v>100</v>
      </c>
      <c r="E4" s="51" t="s">
        <v>237</v>
      </c>
      <c r="F4" s="50">
        <v>8</v>
      </c>
      <c r="G4" s="52">
        <v>186.29324999999997</v>
      </c>
    </row>
    <row r="5" spans="1:7" ht="15.75" x14ac:dyDescent="0.25">
      <c r="A5" s="216"/>
      <c r="B5" s="253"/>
      <c r="C5" s="254"/>
      <c r="D5" s="50">
        <v>120</v>
      </c>
      <c r="E5" s="51" t="s">
        <v>237</v>
      </c>
      <c r="F5" s="50">
        <v>6</v>
      </c>
      <c r="G5" s="52">
        <v>223.42319999999998</v>
      </c>
    </row>
    <row r="6" spans="1:7" ht="15.75" x14ac:dyDescent="0.25">
      <c r="A6" s="216"/>
      <c r="B6" s="253"/>
      <c r="C6" s="254"/>
      <c r="D6" s="50">
        <v>150</v>
      </c>
      <c r="E6" s="51" t="s">
        <v>237</v>
      </c>
      <c r="F6" s="50">
        <v>5</v>
      </c>
      <c r="G6" s="52">
        <v>279.53640000000001</v>
      </c>
    </row>
    <row r="7" spans="1:7" ht="16.5" thickBot="1" x14ac:dyDescent="0.3">
      <c r="A7" s="216"/>
      <c r="B7" s="255"/>
      <c r="C7" s="256"/>
      <c r="D7" s="53">
        <v>200</v>
      </c>
      <c r="E7" s="54" t="s">
        <v>237</v>
      </c>
      <c r="F7" s="53">
        <v>4</v>
      </c>
      <c r="G7" s="55">
        <v>372.58649999999994</v>
      </c>
    </row>
    <row r="8" spans="1:7" ht="12.75" customHeight="1" x14ac:dyDescent="0.25">
      <c r="A8" s="216"/>
      <c r="B8" s="257" t="s">
        <v>238</v>
      </c>
      <c r="C8" s="258"/>
      <c r="D8" s="56">
        <v>100</v>
      </c>
      <c r="E8" s="57" t="s">
        <v>239</v>
      </c>
      <c r="F8" s="56">
        <v>8</v>
      </c>
      <c r="G8" s="58">
        <v>274.32405</v>
      </c>
    </row>
    <row r="9" spans="1:7" ht="15.75" x14ac:dyDescent="0.25">
      <c r="A9" s="216"/>
      <c r="B9" s="253"/>
      <c r="C9" s="254"/>
      <c r="D9" s="50">
        <v>120</v>
      </c>
      <c r="E9" s="51" t="s">
        <v>239</v>
      </c>
      <c r="F9" s="50">
        <v>6</v>
      </c>
      <c r="G9" s="52">
        <v>329.21460000000002</v>
      </c>
    </row>
    <row r="10" spans="1:7" ht="15.75" x14ac:dyDescent="0.25">
      <c r="A10" s="216"/>
      <c r="B10" s="253"/>
      <c r="C10" s="254"/>
      <c r="D10" s="50">
        <v>150</v>
      </c>
      <c r="E10" s="51" t="s">
        <v>239</v>
      </c>
      <c r="F10" s="50">
        <v>5</v>
      </c>
      <c r="G10" s="52">
        <v>411.42815999999999</v>
      </c>
    </row>
    <row r="11" spans="1:7" ht="15.75" x14ac:dyDescent="0.25">
      <c r="A11" s="216"/>
      <c r="B11" s="253"/>
      <c r="C11" s="254"/>
      <c r="D11" s="59">
        <v>200</v>
      </c>
      <c r="E11" s="60" t="s">
        <v>239</v>
      </c>
      <c r="F11" s="59">
        <v>4</v>
      </c>
      <c r="G11" s="61">
        <v>548.6481</v>
      </c>
    </row>
    <row r="12" spans="1:7" ht="18" customHeight="1" x14ac:dyDescent="0.25">
      <c r="A12" s="144"/>
      <c r="B12" s="213" t="s">
        <v>240</v>
      </c>
      <c r="C12" s="213"/>
      <c r="D12" s="213"/>
      <c r="E12" s="213"/>
      <c r="F12" s="213"/>
      <c r="G12" s="214"/>
    </row>
    <row r="13" spans="1:7" ht="18" customHeight="1" x14ac:dyDescent="0.25">
      <c r="A13" s="222" t="s">
        <v>151</v>
      </c>
      <c r="B13" s="222"/>
      <c r="C13" s="222"/>
      <c r="D13" s="222"/>
      <c r="E13" s="223" t="s">
        <v>431</v>
      </c>
      <c r="F13" s="224"/>
      <c r="G13" s="137" t="s">
        <v>432</v>
      </c>
    </row>
    <row r="14" spans="1:7" ht="18.75" customHeight="1" x14ac:dyDescent="0.25">
      <c r="A14" s="215"/>
      <c r="B14" s="94" t="s">
        <v>241</v>
      </c>
      <c r="C14" s="62"/>
      <c r="D14" s="63"/>
      <c r="E14" s="225" t="s">
        <v>239</v>
      </c>
      <c r="F14" s="226"/>
      <c r="G14" s="52">
        <v>1134.11844</v>
      </c>
    </row>
    <row r="15" spans="1:7" ht="18.75" customHeight="1" x14ac:dyDescent="0.25">
      <c r="A15" s="216"/>
      <c r="B15" s="95" t="s">
        <v>241</v>
      </c>
      <c r="C15" s="65"/>
      <c r="D15" s="66"/>
      <c r="E15" s="225" t="s">
        <v>242</v>
      </c>
      <c r="F15" s="226"/>
      <c r="G15" s="52">
        <v>597.70736999999997</v>
      </c>
    </row>
    <row r="16" spans="1:7" ht="18.75" customHeight="1" x14ac:dyDescent="0.25">
      <c r="A16" s="216"/>
      <c r="B16" s="95" t="s">
        <v>243</v>
      </c>
      <c r="C16" s="65"/>
      <c r="D16" s="66"/>
      <c r="E16" s="217" t="s">
        <v>244</v>
      </c>
      <c r="F16" s="218"/>
      <c r="G16" s="67">
        <v>851.7600000000001</v>
      </c>
    </row>
    <row r="17" spans="1:7" ht="18" customHeight="1" x14ac:dyDescent="0.25">
      <c r="A17" s="37"/>
      <c r="B17" s="232" t="s">
        <v>245</v>
      </c>
      <c r="C17" s="232"/>
      <c r="D17" s="232"/>
      <c r="E17" s="232"/>
      <c r="F17" s="232"/>
      <c r="G17" s="233"/>
    </row>
    <row r="18" spans="1:7" ht="18" customHeight="1" x14ac:dyDescent="0.25">
      <c r="A18" s="259" t="s">
        <v>151</v>
      </c>
      <c r="B18" s="261"/>
      <c r="C18" s="268" t="s">
        <v>246</v>
      </c>
      <c r="D18" s="269"/>
      <c r="E18" s="270" t="s">
        <v>247</v>
      </c>
      <c r="F18" s="270"/>
      <c r="G18" s="134" t="s">
        <v>248</v>
      </c>
    </row>
    <row r="19" spans="1:7" ht="19.5" customHeight="1" x14ac:dyDescent="0.25">
      <c r="A19" s="242"/>
      <c r="B19" s="96" t="s">
        <v>249</v>
      </c>
      <c r="C19" s="227"/>
      <c r="D19" s="228"/>
      <c r="E19" s="227" t="s">
        <v>250</v>
      </c>
      <c r="F19" s="228"/>
      <c r="G19" s="43">
        <v>10.14645</v>
      </c>
    </row>
    <row r="20" spans="1:7" ht="19.5" customHeight="1" x14ac:dyDescent="0.25">
      <c r="A20" s="243"/>
      <c r="B20" s="96" t="s">
        <v>251</v>
      </c>
      <c r="C20" s="227"/>
      <c r="D20" s="228"/>
      <c r="E20" s="227" t="s">
        <v>250</v>
      </c>
      <c r="F20" s="228"/>
      <c r="G20" s="43">
        <v>16.344034482758619</v>
      </c>
    </row>
    <row r="21" spans="1:7" ht="19.5" customHeight="1" x14ac:dyDescent="0.25">
      <c r="A21" s="243"/>
      <c r="B21" s="96" t="s">
        <v>252</v>
      </c>
      <c r="C21" s="227"/>
      <c r="D21" s="228"/>
      <c r="E21" s="227" t="s">
        <v>250</v>
      </c>
      <c r="F21" s="228"/>
      <c r="G21" s="43">
        <v>23.722999999999995</v>
      </c>
    </row>
    <row r="22" spans="1:7" ht="19.5" customHeight="1" x14ac:dyDescent="0.25">
      <c r="A22" s="243"/>
      <c r="B22" s="96" t="s">
        <v>253</v>
      </c>
      <c r="C22" s="227"/>
      <c r="D22" s="228"/>
      <c r="E22" s="227" t="s">
        <v>250</v>
      </c>
      <c r="F22" s="228"/>
      <c r="G22" s="43">
        <v>33.260499999999993</v>
      </c>
    </row>
    <row r="23" spans="1:7" ht="19.5" customHeight="1" x14ac:dyDescent="0.25">
      <c r="A23" s="243"/>
      <c r="B23" s="96" t="s">
        <v>254</v>
      </c>
      <c r="C23" s="227"/>
      <c r="D23" s="228"/>
      <c r="E23" s="227" t="s">
        <v>250</v>
      </c>
      <c r="F23" s="228"/>
      <c r="G23" s="43">
        <v>41.367375000000003</v>
      </c>
    </row>
    <row r="24" spans="1:7" ht="19.5" customHeight="1" x14ac:dyDescent="0.25">
      <c r="A24" s="243"/>
      <c r="B24" s="97" t="s">
        <v>255</v>
      </c>
      <c r="C24" s="227"/>
      <c r="D24" s="228"/>
      <c r="E24" s="227" t="s">
        <v>250</v>
      </c>
      <c r="F24" s="228"/>
      <c r="G24" s="45">
        <v>52.034315789473688</v>
      </c>
    </row>
    <row r="25" spans="1:7" ht="19.5" customHeight="1" x14ac:dyDescent="0.25">
      <c r="A25" s="243"/>
      <c r="B25" s="97" t="s">
        <v>256</v>
      </c>
      <c r="C25" s="227"/>
      <c r="D25" s="228"/>
      <c r="E25" s="227" t="s">
        <v>250</v>
      </c>
      <c r="F25" s="228"/>
      <c r="G25" s="45">
        <v>67.924379310344833</v>
      </c>
    </row>
    <row r="26" spans="1:7" ht="19.5" customHeight="1" x14ac:dyDescent="0.25">
      <c r="A26" s="243"/>
      <c r="B26" s="97" t="s">
        <v>257</v>
      </c>
      <c r="C26" s="248"/>
      <c r="D26" s="248"/>
      <c r="E26" s="227" t="s">
        <v>250</v>
      </c>
      <c r="F26" s="228"/>
      <c r="G26" s="43">
        <v>78.659000000000006</v>
      </c>
    </row>
    <row r="27" spans="1:7" ht="19.5" customHeight="1" x14ac:dyDescent="0.25">
      <c r="A27" s="243"/>
      <c r="B27" s="103" t="s">
        <v>345</v>
      </c>
      <c r="C27" s="104"/>
      <c r="D27" s="105"/>
      <c r="E27" s="104"/>
      <c r="F27" s="105"/>
      <c r="G27" s="106" t="s">
        <v>299</v>
      </c>
    </row>
    <row r="28" spans="1:7" ht="19.5" customHeight="1" x14ac:dyDescent="0.25">
      <c r="A28" s="243"/>
      <c r="B28" s="98" t="s">
        <v>314</v>
      </c>
      <c r="C28" s="245" t="s">
        <v>258</v>
      </c>
      <c r="D28" s="246"/>
      <c r="E28" s="245"/>
      <c r="F28" s="246"/>
      <c r="G28" s="68">
        <v>462</v>
      </c>
    </row>
    <row r="29" spans="1:7" ht="19.5" customHeight="1" x14ac:dyDescent="0.25">
      <c r="A29" s="243"/>
      <c r="B29" s="98" t="s">
        <v>315</v>
      </c>
      <c r="C29" s="245" t="s">
        <v>316</v>
      </c>
      <c r="D29" s="246"/>
      <c r="E29" s="101"/>
      <c r="F29" s="102"/>
      <c r="G29" s="68">
        <v>420</v>
      </c>
    </row>
    <row r="30" spans="1:7" ht="32.25" customHeight="1" x14ac:dyDescent="0.25">
      <c r="A30" s="243"/>
      <c r="B30" s="98" t="s">
        <v>317</v>
      </c>
      <c r="C30" s="245" t="s">
        <v>316</v>
      </c>
      <c r="D30" s="246"/>
      <c r="E30" s="101"/>
      <c r="F30" s="102"/>
      <c r="G30" s="68">
        <v>392</v>
      </c>
    </row>
    <row r="31" spans="1:7" ht="31.5" customHeight="1" x14ac:dyDescent="0.25">
      <c r="A31" s="243"/>
      <c r="B31" s="99" t="s">
        <v>318</v>
      </c>
      <c r="C31" s="245" t="s">
        <v>316</v>
      </c>
      <c r="D31" s="246"/>
      <c r="E31" s="101"/>
      <c r="F31" s="102"/>
      <c r="G31" s="68">
        <v>371</v>
      </c>
    </row>
    <row r="32" spans="1:7" ht="19.5" customHeight="1" x14ac:dyDescent="0.25">
      <c r="A32" s="243"/>
      <c r="B32" s="107" t="s">
        <v>346</v>
      </c>
      <c r="C32" s="108"/>
      <c r="D32" s="109"/>
      <c r="E32" s="108"/>
      <c r="F32" s="109"/>
      <c r="G32" s="106" t="s">
        <v>187</v>
      </c>
    </row>
    <row r="33" spans="1:7" ht="19.5" customHeight="1" x14ac:dyDescent="0.25">
      <c r="A33" s="243"/>
      <c r="B33" s="98" t="s">
        <v>259</v>
      </c>
      <c r="C33" s="247"/>
      <c r="D33" s="247"/>
      <c r="E33" s="247" t="s">
        <v>260</v>
      </c>
      <c r="F33" s="247"/>
      <c r="G33" s="68">
        <v>33</v>
      </c>
    </row>
    <row r="34" spans="1:7" ht="19.5" customHeight="1" x14ac:dyDescent="0.25">
      <c r="A34" s="243"/>
      <c r="B34" s="98" t="s">
        <v>261</v>
      </c>
      <c r="C34" s="247"/>
      <c r="D34" s="247"/>
      <c r="E34" s="247" t="s">
        <v>262</v>
      </c>
      <c r="F34" s="247"/>
      <c r="G34" s="68">
        <v>64</v>
      </c>
    </row>
    <row r="35" spans="1:7" ht="23.25" customHeight="1" x14ac:dyDescent="0.25">
      <c r="A35" s="243"/>
      <c r="B35" s="98" t="s">
        <v>313</v>
      </c>
      <c r="C35" s="245"/>
      <c r="D35" s="246"/>
      <c r="E35" s="245" t="s">
        <v>312</v>
      </c>
      <c r="F35" s="246"/>
      <c r="G35" s="68">
        <v>468</v>
      </c>
    </row>
    <row r="36" spans="1:7" x14ac:dyDescent="0.25">
      <c r="A36" s="244"/>
      <c r="B36" s="98" t="s">
        <v>263</v>
      </c>
      <c r="C36" s="247" t="s">
        <v>264</v>
      </c>
      <c r="D36" s="247"/>
      <c r="E36" s="247" t="s">
        <v>265</v>
      </c>
      <c r="F36" s="247"/>
      <c r="G36" s="68">
        <v>741.6</v>
      </c>
    </row>
    <row r="37" spans="1:7" ht="18" customHeight="1" x14ac:dyDescent="0.25">
      <c r="A37" s="237" t="s">
        <v>267</v>
      </c>
      <c r="B37" s="238"/>
      <c r="C37" s="238"/>
      <c r="D37" s="238"/>
      <c r="E37" s="238"/>
      <c r="F37" s="238"/>
      <c r="G37" s="239"/>
    </row>
    <row r="38" spans="1:7" ht="18" customHeight="1" x14ac:dyDescent="0.25">
      <c r="A38" s="229" t="s">
        <v>151</v>
      </c>
      <c r="B38" s="230"/>
      <c r="C38" s="69" t="s">
        <v>273</v>
      </c>
      <c r="D38" s="69" t="s">
        <v>268</v>
      </c>
      <c r="E38" s="69" t="s">
        <v>269</v>
      </c>
      <c r="F38" s="69" t="s">
        <v>270</v>
      </c>
      <c r="G38" s="70" t="s">
        <v>271</v>
      </c>
    </row>
    <row r="39" spans="1:7" ht="15.75" x14ac:dyDescent="0.25">
      <c r="A39" s="215"/>
      <c r="B39" s="100" t="s">
        <v>274</v>
      </c>
      <c r="C39" s="71">
        <v>20</v>
      </c>
      <c r="D39" s="72">
        <v>1000</v>
      </c>
      <c r="E39" s="73">
        <v>2000</v>
      </c>
      <c r="F39" s="64" t="s">
        <v>272</v>
      </c>
      <c r="G39" s="52">
        <v>290.80911599999996</v>
      </c>
    </row>
    <row r="40" spans="1:7" ht="15.75" x14ac:dyDescent="0.25">
      <c r="A40" s="216"/>
      <c r="B40" s="100" t="s">
        <v>275</v>
      </c>
      <c r="C40" s="71">
        <v>10</v>
      </c>
      <c r="D40" s="72">
        <v>1000</v>
      </c>
      <c r="E40" s="73">
        <v>2000</v>
      </c>
      <c r="F40" s="64" t="s">
        <v>272</v>
      </c>
      <c r="G40" s="52">
        <v>581.61823199999992</v>
      </c>
    </row>
    <row r="41" spans="1:7" ht="15.75" x14ac:dyDescent="0.25">
      <c r="A41" s="216"/>
      <c r="B41" s="100" t="s">
        <v>276</v>
      </c>
      <c r="C41" s="71">
        <v>7</v>
      </c>
      <c r="D41" s="72">
        <v>1000</v>
      </c>
      <c r="E41" s="73">
        <v>2000</v>
      </c>
      <c r="F41" s="64" t="s">
        <v>272</v>
      </c>
      <c r="G41" s="52">
        <v>872.42734799999994</v>
      </c>
    </row>
    <row r="42" spans="1:7" ht="15.75" x14ac:dyDescent="0.25">
      <c r="A42" s="216"/>
      <c r="B42" s="100" t="s">
        <v>277</v>
      </c>
      <c r="C42" s="71">
        <v>5</v>
      </c>
      <c r="D42" s="72">
        <v>1000</v>
      </c>
      <c r="E42" s="73">
        <v>2000</v>
      </c>
      <c r="F42" s="64" t="s">
        <v>272</v>
      </c>
      <c r="G42" s="74">
        <v>1121.1619535999998</v>
      </c>
    </row>
    <row r="43" spans="1:7" ht="15.75" x14ac:dyDescent="0.25">
      <c r="A43" s="216"/>
      <c r="B43" s="100" t="s">
        <v>278</v>
      </c>
      <c r="C43" s="71">
        <v>4</v>
      </c>
      <c r="D43" s="72">
        <v>1000</v>
      </c>
      <c r="E43" s="73">
        <v>2000</v>
      </c>
      <c r="F43" s="64" t="s">
        <v>272</v>
      </c>
      <c r="G43" s="43">
        <v>1401.452442</v>
      </c>
    </row>
    <row r="44" spans="1:7" ht="15.75" x14ac:dyDescent="0.25">
      <c r="A44" s="216"/>
      <c r="B44" s="100" t="s">
        <v>279</v>
      </c>
      <c r="C44" s="71">
        <v>3</v>
      </c>
      <c r="D44" s="72">
        <v>1000</v>
      </c>
      <c r="E44" s="73">
        <v>2000</v>
      </c>
      <c r="F44" s="64" t="s">
        <v>272</v>
      </c>
      <c r="G44" s="43">
        <v>1410.7335840000001</v>
      </c>
    </row>
    <row r="45" spans="1:7" ht="15.75" x14ac:dyDescent="0.25">
      <c r="A45" s="216"/>
      <c r="B45" s="100" t="s">
        <v>280</v>
      </c>
      <c r="C45" s="71">
        <v>2</v>
      </c>
      <c r="D45" s="72">
        <v>1000</v>
      </c>
      <c r="E45" s="73">
        <v>2000</v>
      </c>
      <c r="F45" s="64" t="s">
        <v>272</v>
      </c>
      <c r="G45" s="52">
        <v>2242.3239071999997</v>
      </c>
    </row>
    <row r="46" spans="1:7" ht="15.75" x14ac:dyDescent="0.25">
      <c r="A46" s="216"/>
      <c r="B46" s="100" t="s">
        <v>281</v>
      </c>
      <c r="C46" s="71">
        <v>2</v>
      </c>
      <c r="D46" s="72">
        <v>1000</v>
      </c>
      <c r="E46" s="73">
        <v>2000</v>
      </c>
      <c r="F46" s="64" t="s">
        <v>272</v>
      </c>
      <c r="G46" s="52">
        <v>2802.904884</v>
      </c>
    </row>
    <row r="47" spans="1:7" ht="18" customHeight="1" x14ac:dyDescent="0.25">
      <c r="A47" s="38" t="s">
        <v>282</v>
      </c>
      <c r="B47" s="240" t="s">
        <v>283</v>
      </c>
      <c r="C47" s="240"/>
      <c r="D47" s="240"/>
      <c r="E47" s="240"/>
      <c r="F47" s="240"/>
      <c r="G47" s="241"/>
    </row>
    <row r="48" spans="1:7" ht="18" customHeight="1" x14ac:dyDescent="0.25">
      <c r="A48" s="229" t="s">
        <v>151</v>
      </c>
      <c r="B48" s="231"/>
      <c r="C48" s="231"/>
      <c r="D48" s="231"/>
      <c r="E48" s="230"/>
      <c r="F48" s="138" t="s">
        <v>284</v>
      </c>
      <c r="G48" s="139" t="s">
        <v>187</v>
      </c>
    </row>
    <row r="49" spans="1:7" ht="15" customHeight="1" x14ac:dyDescent="0.25">
      <c r="A49" s="185"/>
      <c r="B49" s="221" t="s">
        <v>285</v>
      </c>
      <c r="C49" s="221"/>
      <c r="D49" s="221"/>
      <c r="E49" s="221"/>
      <c r="F49" s="47">
        <v>72</v>
      </c>
      <c r="G49" s="52">
        <v>101</v>
      </c>
    </row>
    <row r="50" spans="1:7" ht="15" customHeight="1" x14ac:dyDescent="0.25">
      <c r="A50" s="185"/>
      <c r="B50" s="221" t="s">
        <v>286</v>
      </c>
      <c r="C50" s="221"/>
      <c r="D50" s="221"/>
      <c r="E50" s="221"/>
      <c r="F50" s="47">
        <v>36</v>
      </c>
      <c r="G50" s="52">
        <v>65</v>
      </c>
    </row>
    <row r="51" spans="1:7" ht="15.75" customHeight="1" x14ac:dyDescent="0.25">
      <c r="A51" s="185"/>
      <c r="B51" s="221" t="s">
        <v>287</v>
      </c>
      <c r="C51" s="221"/>
      <c r="D51" s="221"/>
      <c r="E51" s="221"/>
      <c r="F51" s="47">
        <v>36</v>
      </c>
      <c r="G51" s="52">
        <v>98</v>
      </c>
    </row>
    <row r="52" spans="1:7" ht="15" customHeight="1" x14ac:dyDescent="0.25">
      <c r="A52" s="185"/>
      <c r="B52" s="221" t="s">
        <v>480</v>
      </c>
      <c r="C52" s="221"/>
      <c r="D52" s="221"/>
      <c r="E52" s="221"/>
      <c r="F52" s="47">
        <v>30</v>
      </c>
      <c r="G52" s="52">
        <v>156</v>
      </c>
    </row>
    <row r="53" spans="1:7" ht="15" customHeight="1" thickBot="1" x14ac:dyDescent="0.3">
      <c r="A53" s="185"/>
      <c r="B53" s="221" t="s">
        <v>288</v>
      </c>
      <c r="C53" s="221"/>
      <c r="D53" s="221"/>
      <c r="E53" s="221"/>
      <c r="F53" s="75">
        <v>36</v>
      </c>
      <c r="G53" s="55">
        <v>50</v>
      </c>
    </row>
    <row r="54" spans="1:7" ht="15" customHeight="1" x14ac:dyDescent="0.25">
      <c r="A54" s="216"/>
      <c r="B54" s="221" t="s">
        <v>289</v>
      </c>
      <c r="C54" s="221"/>
      <c r="D54" s="221"/>
      <c r="E54" s="221"/>
      <c r="F54" s="46">
        <v>36</v>
      </c>
      <c r="G54" s="58">
        <v>67</v>
      </c>
    </row>
    <row r="55" spans="1:7" ht="15.75" x14ac:dyDescent="0.25">
      <c r="A55" s="216"/>
      <c r="B55" s="221" t="s">
        <v>290</v>
      </c>
      <c r="C55" s="221"/>
      <c r="D55" s="221"/>
      <c r="E55" s="221"/>
      <c r="F55" s="47">
        <v>36</v>
      </c>
      <c r="G55" s="58">
        <v>151</v>
      </c>
    </row>
    <row r="56" spans="1:7" ht="15.75" x14ac:dyDescent="0.25">
      <c r="A56" s="216"/>
      <c r="B56" s="221" t="s">
        <v>291</v>
      </c>
      <c r="C56" s="221"/>
      <c r="D56" s="221"/>
      <c r="E56" s="221"/>
      <c r="F56" s="47">
        <v>36</v>
      </c>
      <c r="G56" s="58">
        <v>300</v>
      </c>
    </row>
    <row r="57" spans="1:7" ht="15.75" x14ac:dyDescent="0.25">
      <c r="A57" s="216"/>
      <c r="B57" s="221" t="s">
        <v>292</v>
      </c>
      <c r="C57" s="221"/>
      <c r="D57" s="221"/>
      <c r="E57" s="221"/>
      <c r="F57" s="47">
        <v>36</v>
      </c>
      <c r="G57" s="52">
        <v>56</v>
      </c>
    </row>
    <row r="58" spans="1:7" ht="15.75" x14ac:dyDescent="0.25">
      <c r="A58" s="216"/>
      <c r="B58" s="221" t="s">
        <v>293</v>
      </c>
      <c r="C58" s="221"/>
      <c r="D58" s="221"/>
      <c r="E58" s="221"/>
      <c r="F58" s="47">
        <v>36</v>
      </c>
      <c r="G58" s="52">
        <v>126</v>
      </c>
    </row>
    <row r="59" spans="1:7" ht="16.5" thickBot="1" x14ac:dyDescent="0.3">
      <c r="A59" s="216"/>
      <c r="B59" s="221" t="s">
        <v>294</v>
      </c>
      <c r="C59" s="221"/>
      <c r="D59" s="221"/>
      <c r="E59" s="221"/>
      <c r="F59" s="75">
        <v>36</v>
      </c>
      <c r="G59" s="55">
        <v>227</v>
      </c>
    </row>
    <row r="60" spans="1:7" ht="15.75" x14ac:dyDescent="0.25">
      <c r="A60" s="216"/>
      <c r="B60" s="272" t="s">
        <v>503</v>
      </c>
      <c r="C60" s="273"/>
      <c r="D60" s="273"/>
      <c r="E60" s="274"/>
      <c r="F60" s="182">
        <v>36</v>
      </c>
      <c r="G60" s="61">
        <v>222</v>
      </c>
    </row>
    <row r="61" spans="1:7" ht="15.75" x14ac:dyDescent="0.25">
      <c r="A61" s="275"/>
      <c r="B61" s="272" t="s">
        <v>504</v>
      </c>
      <c r="C61" s="273"/>
      <c r="D61" s="273"/>
      <c r="E61" s="274"/>
      <c r="F61" s="182">
        <v>36</v>
      </c>
      <c r="G61" s="61">
        <v>425</v>
      </c>
    </row>
    <row r="62" spans="1:7" ht="15.75" x14ac:dyDescent="0.25">
      <c r="A62" s="24"/>
      <c r="B62" s="219" t="s">
        <v>295</v>
      </c>
      <c r="C62" s="219"/>
      <c r="D62" s="219"/>
      <c r="E62" s="219"/>
      <c r="F62" s="76"/>
      <c r="G62" s="77">
        <v>34</v>
      </c>
    </row>
    <row r="63" spans="1:7" ht="15.75" x14ac:dyDescent="0.25">
      <c r="A63" s="24"/>
      <c r="B63" s="219" t="s">
        <v>296</v>
      </c>
      <c r="C63" s="219"/>
      <c r="D63" s="219"/>
      <c r="E63" s="219"/>
      <c r="F63" s="76"/>
      <c r="G63" s="77">
        <v>34</v>
      </c>
    </row>
    <row r="64" spans="1:7" ht="15.75" x14ac:dyDescent="0.25">
      <c r="A64" s="24"/>
      <c r="B64" s="219" t="s">
        <v>297</v>
      </c>
      <c r="C64" s="219"/>
      <c r="D64" s="219"/>
      <c r="E64" s="219"/>
      <c r="F64" s="76"/>
      <c r="G64" s="77">
        <v>34</v>
      </c>
    </row>
    <row r="65" spans="1:7" ht="18" customHeight="1" x14ac:dyDescent="0.25">
      <c r="A65" s="187" t="s">
        <v>434</v>
      </c>
      <c r="B65" s="187"/>
      <c r="C65" s="187"/>
      <c r="D65" s="187"/>
      <c r="E65" s="187"/>
      <c r="F65" s="187"/>
      <c r="G65" s="187"/>
    </row>
    <row r="66" spans="1:7" ht="18" customHeight="1" x14ac:dyDescent="0.25">
      <c r="A66" s="220" t="s">
        <v>151</v>
      </c>
      <c r="B66" s="220"/>
      <c r="C66" s="220"/>
      <c r="D66" s="133" t="s">
        <v>433</v>
      </c>
      <c r="E66" s="69" t="s">
        <v>355</v>
      </c>
      <c r="F66" s="69" t="s">
        <v>429</v>
      </c>
      <c r="G66" s="70" t="s">
        <v>430</v>
      </c>
    </row>
    <row r="67" spans="1:7" ht="18" customHeight="1" x14ac:dyDescent="0.25">
      <c r="A67" s="276"/>
      <c r="B67" s="265" t="s">
        <v>442</v>
      </c>
      <c r="C67" s="266"/>
      <c r="D67" s="266"/>
      <c r="E67" s="267"/>
      <c r="F67" s="150"/>
      <c r="G67" s="151" t="s">
        <v>471</v>
      </c>
    </row>
    <row r="68" spans="1:7" ht="15.75" x14ac:dyDescent="0.25">
      <c r="A68" s="276"/>
      <c r="B68" s="219" t="s">
        <v>435</v>
      </c>
      <c r="C68" s="219"/>
      <c r="D68" s="140" t="s">
        <v>436</v>
      </c>
      <c r="E68" s="140" t="s">
        <v>428</v>
      </c>
      <c r="F68" s="141">
        <v>45</v>
      </c>
      <c r="G68" s="43">
        <v>375</v>
      </c>
    </row>
    <row r="69" spans="1:7" ht="15.75" x14ac:dyDescent="0.25">
      <c r="A69" s="276"/>
      <c r="B69" s="219" t="s">
        <v>435</v>
      </c>
      <c r="C69" s="219"/>
      <c r="D69" s="140" t="s">
        <v>436</v>
      </c>
      <c r="E69" s="140" t="s">
        <v>437</v>
      </c>
      <c r="F69" s="141">
        <v>45</v>
      </c>
      <c r="G69" s="43">
        <v>645</v>
      </c>
    </row>
    <row r="70" spans="1:7" ht="15.75" x14ac:dyDescent="0.25">
      <c r="A70" s="276"/>
      <c r="B70" s="219" t="s">
        <v>435</v>
      </c>
      <c r="C70" s="219"/>
      <c r="D70" s="140" t="s">
        <v>436</v>
      </c>
      <c r="E70" s="140" t="s">
        <v>438</v>
      </c>
      <c r="F70" s="141">
        <v>45</v>
      </c>
      <c r="G70" s="43">
        <v>1470</v>
      </c>
    </row>
    <row r="71" spans="1:7" ht="15.75" x14ac:dyDescent="0.25">
      <c r="A71" s="276"/>
      <c r="B71" s="219" t="s">
        <v>439</v>
      </c>
      <c r="C71" s="219"/>
      <c r="D71" s="140" t="s">
        <v>440</v>
      </c>
      <c r="E71" s="140" t="s">
        <v>428</v>
      </c>
      <c r="F71" s="141">
        <v>60</v>
      </c>
      <c r="G71" s="43">
        <v>395</v>
      </c>
    </row>
    <row r="72" spans="1:7" ht="15.75" x14ac:dyDescent="0.25">
      <c r="A72" s="276"/>
      <c r="B72" s="219" t="s">
        <v>439</v>
      </c>
      <c r="C72" s="219"/>
      <c r="D72" s="140" t="s">
        <v>440</v>
      </c>
      <c r="E72" s="140" t="s">
        <v>437</v>
      </c>
      <c r="F72" s="141">
        <v>60</v>
      </c>
      <c r="G72" s="43">
        <v>727</v>
      </c>
    </row>
    <row r="73" spans="1:7" ht="15.75" x14ac:dyDescent="0.25">
      <c r="A73" s="276"/>
      <c r="B73" s="219" t="s">
        <v>439</v>
      </c>
      <c r="C73" s="219"/>
      <c r="D73" s="140" t="s">
        <v>440</v>
      </c>
      <c r="E73" s="140" t="s">
        <v>438</v>
      </c>
      <c r="F73" s="141">
        <v>60</v>
      </c>
      <c r="G73" s="43">
        <v>1665</v>
      </c>
    </row>
    <row r="74" spans="1:7" ht="15.75" x14ac:dyDescent="0.25">
      <c r="A74" s="276"/>
      <c r="B74" s="271" t="s">
        <v>441</v>
      </c>
      <c r="C74" s="271"/>
      <c r="D74" s="152" t="s">
        <v>440</v>
      </c>
      <c r="E74" s="152" t="s">
        <v>438</v>
      </c>
      <c r="F74" s="153">
        <v>145</v>
      </c>
      <c r="G74" s="45">
        <v>3116</v>
      </c>
    </row>
    <row r="75" spans="1:7" ht="15.75" x14ac:dyDescent="0.25">
      <c r="A75" s="276"/>
      <c r="B75" s="271" t="s">
        <v>507</v>
      </c>
      <c r="C75" s="271"/>
      <c r="D75" s="152" t="s">
        <v>440</v>
      </c>
      <c r="E75" s="152" t="s">
        <v>438</v>
      </c>
      <c r="F75" s="153">
        <v>160</v>
      </c>
      <c r="G75" s="45">
        <v>3116</v>
      </c>
    </row>
    <row r="76" spans="1:7" ht="15.75" x14ac:dyDescent="0.25">
      <c r="A76" s="276"/>
      <c r="B76" s="271" t="s">
        <v>505</v>
      </c>
      <c r="C76" s="271"/>
      <c r="D76" s="152"/>
      <c r="E76" s="152" t="s">
        <v>506</v>
      </c>
      <c r="F76" s="153"/>
      <c r="G76" s="45">
        <v>3269.2982400000001</v>
      </c>
    </row>
    <row r="77" spans="1:7" ht="18" customHeight="1" x14ac:dyDescent="0.25">
      <c r="A77" s="187" t="s">
        <v>298</v>
      </c>
      <c r="B77" s="187"/>
      <c r="C77" s="187"/>
      <c r="D77" s="187"/>
      <c r="E77" s="187"/>
      <c r="F77" s="187"/>
      <c r="G77" s="187"/>
    </row>
    <row r="78" spans="1:7" ht="18" customHeight="1" x14ac:dyDescent="0.25">
      <c r="A78" s="262" t="s">
        <v>151</v>
      </c>
      <c r="B78" s="263"/>
      <c r="C78" s="263"/>
      <c r="D78" s="263"/>
      <c r="E78" s="264"/>
      <c r="F78" s="142" t="s">
        <v>299</v>
      </c>
      <c r="G78" s="143" t="s">
        <v>300</v>
      </c>
    </row>
    <row r="79" spans="1:7" ht="27.75" customHeight="1" x14ac:dyDescent="0.25">
      <c r="A79" s="234"/>
      <c r="B79" s="236" t="s">
        <v>301</v>
      </c>
      <c r="C79" s="236"/>
      <c r="D79" s="236"/>
      <c r="E79" s="236"/>
      <c r="F79" s="79"/>
      <c r="G79" s="80">
        <v>580.5</v>
      </c>
    </row>
    <row r="80" spans="1:7" ht="15.75" x14ac:dyDescent="0.25">
      <c r="A80" s="235"/>
      <c r="B80" s="236" t="s">
        <v>302</v>
      </c>
      <c r="C80" s="236"/>
      <c r="D80" s="236"/>
      <c r="E80" s="236"/>
      <c r="F80" s="79"/>
      <c r="G80" s="80">
        <v>453.6</v>
      </c>
    </row>
    <row r="81" spans="2:7" ht="15.75" x14ac:dyDescent="0.25">
      <c r="B81" s="81"/>
      <c r="C81" s="81"/>
      <c r="D81" s="81"/>
      <c r="E81" s="81"/>
      <c r="F81" s="81"/>
      <c r="G81" s="81"/>
    </row>
  </sheetData>
  <mergeCells count="88">
    <mergeCell ref="B76:C76"/>
    <mergeCell ref="B60:E60"/>
    <mergeCell ref="B61:E61"/>
    <mergeCell ref="A54:A61"/>
    <mergeCell ref="A67:A76"/>
    <mergeCell ref="B55:E55"/>
    <mergeCell ref="B56:E56"/>
    <mergeCell ref="B57:E57"/>
    <mergeCell ref="B73:C73"/>
    <mergeCell ref="B74:C74"/>
    <mergeCell ref="B75:C75"/>
    <mergeCell ref="A78:E78"/>
    <mergeCell ref="B67:E67"/>
    <mergeCell ref="C18:D18"/>
    <mergeCell ref="E18:F18"/>
    <mergeCell ref="C25:D25"/>
    <mergeCell ref="E25:F25"/>
    <mergeCell ref="C33:D33"/>
    <mergeCell ref="E33:F33"/>
    <mergeCell ref="C28:D28"/>
    <mergeCell ref="C30:D30"/>
    <mergeCell ref="C29:D29"/>
    <mergeCell ref="E19:F19"/>
    <mergeCell ref="C19:D19"/>
    <mergeCell ref="E24:F24"/>
    <mergeCell ref="E21:F21"/>
    <mergeCell ref="A18:B18"/>
    <mergeCell ref="B2:G2"/>
    <mergeCell ref="A4:A7"/>
    <mergeCell ref="B4:C7"/>
    <mergeCell ref="A8:A11"/>
    <mergeCell ref="B8:C11"/>
    <mergeCell ref="A3:C3"/>
    <mergeCell ref="A77:G77"/>
    <mergeCell ref="B54:E54"/>
    <mergeCell ref="B72:C72"/>
    <mergeCell ref="A19:A36"/>
    <mergeCell ref="E28:F28"/>
    <mergeCell ref="C35:D35"/>
    <mergeCell ref="E35:F35"/>
    <mergeCell ref="C36:D36"/>
    <mergeCell ref="E36:F36"/>
    <mergeCell ref="C34:D34"/>
    <mergeCell ref="E34:F34"/>
    <mergeCell ref="C26:D26"/>
    <mergeCell ref="E26:F26"/>
    <mergeCell ref="C31:D31"/>
    <mergeCell ref="C21:D21"/>
    <mergeCell ref="C24:D24"/>
    <mergeCell ref="C20:D20"/>
    <mergeCell ref="E20:F20"/>
    <mergeCell ref="B17:G17"/>
    <mergeCell ref="A79:A80"/>
    <mergeCell ref="B79:E79"/>
    <mergeCell ref="B80:E80"/>
    <mergeCell ref="A37:G37"/>
    <mergeCell ref="A39:A46"/>
    <mergeCell ref="B47:G47"/>
    <mergeCell ref="A49:A53"/>
    <mergeCell ref="B64:E64"/>
    <mergeCell ref="B58:E58"/>
    <mergeCell ref="B59:E59"/>
    <mergeCell ref="B62:E62"/>
    <mergeCell ref="B63:E63"/>
    <mergeCell ref="B50:E50"/>
    <mergeCell ref="B49:E49"/>
    <mergeCell ref="C22:D22"/>
    <mergeCell ref="E22:F22"/>
    <mergeCell ref="C23:D23"/>
    <mergeCell ref="E23:F23"/>
    <mergeCell ref="A38:B38"/>
    <mergeCell ref="A48:E48"/>
    <mergeCell ref="B12:G12"/>
    <mergeCell ref="A14:A16"/>
    <mergeCell ref="E16:F16"/>
    <mergeCell ref="B70:C70"/>
    <mergeCell ref="B71:C71"/>
    <mergeCell ref="A65:G65"/>
    <mergeCell ref="B68:C68"/>
    <mergeCell ref="B69:C69"/>
    <mergeCell ref="A66:C66"/>
    <mergeCell ref="B52:E52"/>
    <mergeCell ref="B53:E53"/>
    <mergeCell ref="A13:D13"/>
    <mergeCell ref="E13:F13"/>
    <mergeCell ref="E14:F14"/>
    <mergeCell ref="E15:F15"/>
    <mergeCell ref="B51:E51"/>
  </mergeCells>
  <phoneticPr fontId="43" type="noConversion"/>
  <pageMargins left="0.7" right="0.7" top="0.75" bottom="0.75" header="0.3" footer="0.3"/>
  <pageSetup paperSize="9" scale="4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  <pageSetUpPr fitToPage="1"/>
  </sheetPr>
  <dimension ref="A1:E52"/>
  <sheetViews>
    <sheetView zoomScaleNormal="100" zoomScaleSheetLayoutView="100" workbookViewId="0">
      <selection activeCell="G20" sqref="G20"/>
    </sheetView>
  </sheetViews>
  <sheetFormatPr defaultRowHeight="15" x14ac:dyDescent="0.25"/>
  <cols>
    <col min="1" max="1" width="38.140625" customWidth="1"/>
    <col min="2" max="2" width="61.85546875" customWidth="1"/>
    <col min="3" max="5" width="16.28515625" customWidth="1"/>
  </cols>
  <sheetData>
    <row r="1" spans="1:5" ht="145.5" customHeight="1" x14ac:dyDescent="0.25">
      <c r="A1" s="168"/>
      <c r="B1" s="291" t="s">
        <v>303</v>
      </c>
      <c r="C1" s="291"/>
      <c r="D1" s="291"/>
      <c r="E1" s="291"/>
    </row>
    <row r="2" spans="1:5" ht="22.5" customHeight="1" x14ac:dyDescent="0.25">
      <c r="A2" s="285" t="s">
        <v>306</v>
      </c>
      <c r="B2" s="286"/>
      <c r="C2" s="286"/>
      <c r="D2" s="286"/>
      <c r="E2" s="287"/>
    </row>
    <row r="3" spans="1:5" ht="22.5" customHeight="1" x14ac:dyDescent="0.25">
      <c r="A3" s="293" t="s">
        <v>151</v>
      </c>
      <c r="B3" s="293"/>
      <c r="C3" s="87" t="s">
        <v>338</v>
      </c>
      <c r="D3" s="90" t="s">
        <v>335</v>
      </c>
      <c r="E3" s="89" t="s">
        <v>300</v>
      </c>
    </row>
    <row r="4" spans="1:5" ht="22.5" customHeight="1" x14ac:dyDescent="0.25">
      <c r="A4" s="292"/>
      <c r="B4" s="93" t="s">
        <v>320</v>
      </c>
      <c r="C4" s="86" t="s">
        <v>336</v>
      </c>
      <c r="E4" s="178">
        <v>192.386</v>
      </c>
    </row>
    <row r="5" spans="1:5" ht="22.5" customHeight="1" x14ac:dyDescent="0.25">
      <c r="A5" s="292"/>
      <c r="B5" s="93" t="s">
        <v>321</v>
      </c>
      <c r="C5" s="86" t="s">
        <v>336</v>
      </c>
      <c r="D5" s="78">
        <v>26.393999999999998</v>
      </c>
      <c r="E5" s="178">
        <v>263.94</v>
      </c>
    </row>
    <row r="6" spans="1:5" ht="22.5" customHeight="1" x14ac:dyDescent="0.25">
      <c r="A6" s="292"/>
      <c r="B6" s="93" t="s">
        <v>322</v>
      </c>
      <c r="C6" s="86" t="s">
        <v>336</v>
      </c>
      <c r="D6" s="78">
        <v>37.524000000000001</v>
      </c>
      <c r="E6" s="178">
        <v>375.24</v>
      </c>
    </row>
    <row r="7" spans="1:5" ht="22.5" customHeight="1" x14ac:dyDescent="0.25">
      <c r="A7" s="292"/>
      <c r="B7" s="93" t="s">
        <v>323</v>
      </c>
      <c r="C7" s="86" t="s">
        <v>336</v>
      </c>
      <c r="D7" s="78">
        <v>54.536999999999999</v>
      </c>
      <c r="E7" s="178">
        <v>545.37</v>
      </c>
    </row>
    <row r="8" spans="1:5" ht="22.5" customHeight="1" x14ac:dyDescent="0.25">
      <c r="A8" s="292"/>
      <c r="B8" s="93" t="s">
        <v>327</v>
      </c>
      <c r="C8" s="86" t="s">
        <v>336</v>
      </c>
      <c r="D8" s="78">
        <v>62.215150000000008</v>
      </c>
      <c r="E8" s="178">
        <v>622.15150000000006</v>
      </c>
    </row>
    <row r="9" spans="1:5" ht="22.5" customHeight="1" x14ac:dyDescent="0.25">
      <c r="A9" s="292"/>
      <c r="B9" s="88"/>
      <c r="C9" s="89" t="s">
        <v>339</v>
      </c>
      <c r="D9" s="90" t="s">
        <v>335</v>
      </c>
      <c r="E9" s="89" t="s">
        <v>337</v>
      </c>
    </row>
    <row r="10" spans="1:5" ht="22.5" customHeight="1" x14ac:dyDescent="0.25">
      <c r="A10" s="292"/>
      <c r="B10" s="93" t="s">
        <v>350</v>
      </c>
      <c r="C10" s="86" t="s">
        <v>351</v>
      </c>
      <c r="D10" s="78">
        <v>35</v>
      </c>
      <c r="E10" s="178">
        <f>D10*200</f>
        <v>7000</v>
      </c>
    </row>
    <row r="11" spans="1:5" ht="22.5" customHeight="1" x14ac:dyDescent="0.25">
      <c r="A11" s="292"/>
      <c r="B11" s="93" t="s">
        <v>307</v>
      </c>
      <c r="C11" s="86" t="s">
        <v>308</v>
      </c>
      <c r="D11" s="78">
        <v>50</v>
      </c>
      <c r="E11" s="178">
        <f>D11*150</f>
        <v>7500</v>
      </c>
    </row>
    <row r="12" spans="1:5" ht="22.5" customHeight="1" x14ac:dyDescent="0.25">
      <c r="A12" s="292"/>
      <c r="B12" s="93" t="s">
        <v>309</v>
      </c>
      <c r="C12" s="86" t="s">
        <v>308</v>
      </c>
      <c r="D12" s="78">
        <v>50</v>
      </c>
      <c r="E12" s="178">
        <f>D12*150</f>
        <v>7500</v>
      </c>
    </row>
    <row r="13" spans="1:5" ht="22.5" customHeight="1" x14ac:dyDescent="0.25">
      <c r="A13" s="282" t="s">
        <v>310</v>
      </c>
      <c r="B13" s="283"/>
      <c r="C13" s="283"/>
      <c r="D13" s="283"/>
      <c r="E13" s="284"/>
    </row>
    <row r="14" spans="1:5" ht="22.5" customHeight="1" x14ac:dyDescent="0.25">
      <c r="A14" s="293" t="s">
        <v>151</v>
      </c>
      <c r="B14" s="293"/>
      <c r="C14" s="87" t="s">
        <v>324</v>
      </c>
      <c r="D14" s="90" t="s">
        <v>335</v>
      </c>
      <c r="E14" s="89" t="s">
        <v>225</v>
      </c>
    </row>
    <row r="15" spans="1:5" ht="22.5" customHeight="1" x14ac:dyDescent="0.25">
      <c r="A15" s="294"/>
      <c r="B15" s="173" t="s">
        <v>499</v>
      </c>
      <c r="C15" s="174">
        <f>E15/16</f>
        <v>22.5</v>
      </c>
      <c r="D15" s="175">
        <f>E15/10</f>
        <v>36</v>
      </c>
      <c r="E15" s="179">
        <v>360</v>
      </c>
    </row>
    <row r="16" spans="1:5" ht="22.5" customHeight="1" x14ac:dyDescent="0.25">
      <c r="A16" s="295"/>
      <c r="B16" s="176" t="s">
        <v>500</v>
      </c>
      <c r="C16" s="174">
        <f t="shared" ref="C16:C18" si="0">E16/16</f>
        <v>29.375</v>
      </c>
      <c r="D16" s="175">
        <f t="shared" ref="D16:D18" si="1">E16/10</f>
        <v>47</v>
      </c>
      <c r="E16" s="179">
        <v>470</v>
      </c>
    </row>
    <row r="17" spans="1:5" ht="22.5" customHeight="1" x14ac:dyDescent="0.25">
      <c r="A17" s="295"/>
      <c r="B17" s="176" t="s">
        <v>501</v>
      </c>
      <c r="C17" s="174">
        <f t="shared" si="0"/>
        <v>36.25</v>
      </c>
      <c r="D17" s="175">
        <f t="shared" si="1"/>
        <v>58</v>
      </c>
      <c r="E17" s="179">
        <v>580</v>
      </c>
    </row>
    <row r="18" spans="1:5" ht="22.5" customHeight="1" x14ac:dyDescent="0.25">
      <c r="A18" s="295"/>
      <c r="B18" s="177" t="s">
        <v>502</v>
      </c>
      <c r="C18" s="174">
        <f t="shared" si="0"/>
        <v>53.4375</v>
      </c>
      <c r="D18" s="175">
        <f t="shared" si="1"/>
        <v>85.5</v>
      </c>
      <c r="E18" s="179">
        <v>855</v>
      </c>
    </row>
    <row r="19" spans="1:5" s="368" customFormat="1" ht="3" customHeight="1" x14ac:dyDescent="0.25">
      <c r="A19" s="295"/>
      <c r="B19" s="369"/>
      <c r="C19" s="370"/>
      <c r="D19" s="371"/>
      <c r="E19" s="372"/>
    </row>
    <row r="20" spans="1:5" ht="22.5" customHeight="1" x14ac:dyDescent="0.25">
      <c r="A20" s="295"/>
      <c r="B20" s="93" t="s">
        <v>328</v>
      </c>
      <c r="C20" s="78">
        <f>E20/40</f>
        <v>20.5</v>
      </c>
      <c r="D20" s="84">
        <f>E20/25</f>
        <v>32.799999999999997</v>
      </c>
      <c r="E20" s="180">
        <v>820</v>
      </c>
    </row>
    <row r="21" spans="1:5" ht="22.5" customHeight="1" x14ac:dyDescent="0.25">
      <c r="A21" s="295"/>
      <c r="B21" s="172" t="s">
        <v>329</v>
      </c>
      <c r="C21" s="78">
        <f t="shared" ref="C21:C22" si="2">E21/40</f>
        <v>26.75</v>
      </c>
      <c r="D21" s="84">
        <f>E21/25</f>
        <v>42.8</v>
      </c>
      <c r="E21" s="180">
        <v>1070</v>
      </c>
    </row>
    <row r="22" spans="1:5" ht="22.5" customHeight="1" x14ac:dyDescent="0.25">
      <c r="A22" s="295"/>
      <c r="B22" s="172" t="s">
        <v>330</v>
      </c>
      <c r="C22" s="78">
        <f t="shared" si="2"/>
        <v>33</v>
      </c>
      <c r="D22" s="84">
        <f>E22/25</f>
        <v>52.8</v>
      </c>
      <c r="E22" s="180">
        <v>1320</v>
      </c>
    </row>
    <row r="23" spans="1:5" ht="22.5" customHeight="1" x14ac:dyDescent="0.25">
      <c r="A23" s="296"/>
      <c r="B23" s="172" t="s">
        <v>498</v>
      </c>
      <c r="C23" s="78">
        <f>E23/40</f>
        <v>48.75</v>
      </c>
      <c r="D23" s="84">
        <f>E23/25</f>
        <v>78</v>
      </c>
      <c r="E23" s="180">
        <v>1950</v>
      </c>
    </row>
    <row r="24" spans="1:5" ht="22.5" customHeight="1" x14ac:dyDescent="0.25">
      <c r="A24" s="282" t="s">
        <v>398</v>
      </c>
      <c r="B24" s="283"/>
      <c r="C24" s="283"/>
      <c r="D24" s="283"/>
      <c r="E24" s="284"/>
    </row>
    <row r="25" spans="1:5" ht="22.5" customHeight="1" x14ac:dyDescent="0.25">
      <c r="A25" s="297"/>
      <c r="B25" s="93" t="s">
        <v>394</v>
      </c>
      <c r="C25" s="78">
        <f>E25/40</f>
        <v>22.375</v>
      </c>
      <c r="D25" s="84">
        <f>E25/25</f>
        <v>35.799999999999997</v>
      </c>
      <c r="E25" s="180">
        <v>895</v>
      </c>
    </row>
    <row r="26" spans="1:5" ht="22.5" customHeight="1" x14ac:dyDescent="0.25">
      <c r="A26" s="298"/>
      <c r="B26" s="93" t="s">
        <v>395</v>
      </c>
      <c r="C26" s="78">
        <f t="shared" ref="C26:C28" si="3">E26/40</f>
        <v>28.75</v>
      </c>
      <c r="D26" s="84">
        <f t="shared" ref="D26:D28" si="4">E26/25</f>
        <v>46</v>
      </c>
      <c r="E26" s="180">
        <v>1150</v>
      </c>
    </row>
    <row r="27" spans="1:5" ht="22.5" customHeight="1" x14ac:dyDescent="0.25">
      <c r="A27" s="298"/>
      <c r="B27" s="93" t="s">
        <v>396</v>
      </c>
      <c r="C27" s="78">
        <f t="shared" si="3"/>
        <v>35.5</v>
      </c>
      <c r="D27" s="84">
        <f t="shared" si="4"/>
        <v>56.8</v>
      </c>
      <c r="E27" s="180">
        <v>1420</v>
      </c>
    </row>
    <row r="28" spans="1:5" ht="22.5" customHeight="1" x14ac:dyDescent="0.25">
      <c r="A28" s="299"/>
      <c r="B28" s="93" t="s">
        <v>397</v>
      </c>
      <c r="C28" s="78">
        <f t="shared" si="3"/>
        <v>52.25</v>
      </c>
      <c r="D28" s="84">
        <f t="shared" si="4"/>
        <v>83.6</v>
      </c>
      <c r="E28" s="180">
        <v>2090</v>
      </c>
    </row>
    <row r="29" spans="1:5" ht="22.5" customHeight="1" x14ac:dyDescent="0.25">
      <c r="A29" s="282" t="s">
        <v>399</v>
      </c>
      <c r="B29" s="283"/>
      <c r="C29" s="283"/>
      <c r="D29" s="283"/>
      <c r="E29" s="284"/>
    </row>
    <row r="30" spans="1:5" ht="22.5" customHeight="1" x14ac:dyDescent="0.25">
      <c r="A30" s="290"/>
      <c r="B30" s="93" t="s">
        <v>311</v>
      </c>
      <c r="C30" s="78">
        <f>E30/200</f>
        <v>31.7</v>
      </c>
      <c r="D30" s="84">
        <f>E30/100</f>
        <v>63.4</v>
      </c>
      <c r="E30" s="180">
        <v>6340</v>
      </c>
    </row>
    <row r="31" spans="1:5" ht="22.5" customHeight="1" x14ac:dyDescent="0.25">
      <c r="A31" s="290"/>
      <c r="B31" s="93" t="s">
        <v>508</v>
      </c>
      <c r="C31" s="78">
        <f>E31/100</f>
        <v>45.95</v>
      </c>
      <c r="D31" s="84">
        <f>E31/50</f>
        <v>91.9</v>
      </c>
      <c r="E31" s="180">
        <v>4595</v>
      </c>
    </row>
    <row r="32" spans="1:5" ht="22.5" customHeight="1" x14ac:dyDescent="0.25">
      <c r="A32" s="290"/>
      <c r="B32" s="93" t="s">
        <v>509</v>
      </c>
      <c r="C32" s="78">
        <f t="shared" ref="C32:C34" si="5">E32/100</f>
        <v>58.02</v>
      </c>
      <c r="D32" s="84">
        <f>E32/50</f>
        <v>116.04</v>
      </c>
      <c r="E32" s="180">
        <v>5802</v>
      </c>
    </row>
    <row r="33" spans="1:5" ht="22.5" customHeight="1" x14ac:dyDescent="0.25">
      <c r="A33" s="290"/>
      <c r="B33" s="93" t="s">
        <v>510</v>
      </c>
      <c r="C33" s="78">
        <f t="shared" si="5"/>
        <v>69.709999999999994</v>
      </c>
      <c r="D33" s="84">
        <f>E33/50</f>
        <v>139.41999999999999</v>
      </c>
      <c r="E33" s="180">
        <v>6970.9999999999991</v>
      </c>
    </row>
    <row r="34" spans="1:5" ht="22.5" customHeight="1" x14ac:dyDescent="0.25">
      <c r="A34" s="290"/>
      <c r="B34" s="93" t="s">
        <v>511</v>
      </c>
      <c r="C34" s="78">
        <f t="shared" si="5"/>
        <v>83.85</v>
      </c>
      <c r="D34" s="84">
        <f>E34/50</f>
        <v>167.7</v>
      </c>
      <c r="E34" s="180">
        <v>8385</v>
      </c>
    </row>
    <row r="35" spans="1:5" ht="22.5" customHeight="1" x14ac:dyDescent="0.25">
      <c r="A35" s="285" t="s">
        <v>304</v>
      </c>
      <c r="B35" s="286"/>
      <c r="C35" s="286"/>
      <c r="D35" s="286"/>
      <c r="E35" s="287"/>
    </row>
    <row r="36" spans="1:5" ht="22.5" customHeight="1" x14ac:dyDescent="0.25">
      <c r="A36" s="288" t="s">
        <v>151</v>
      </c>
      <c r="B36" s="289"/>
      <c r="C36" s="169" t="s">
        <v>340</v>
      </c>
      <c r="D36" s="39" t="s">
        <v>305</v>
      </c>
      <c r="E36" s="40" t="s">
        <v>337</v>
      </c>
    </row>
    <row r="37" spans="1:5" ht="22.5" customHeight="1" x14ac:dyDescent="0.25">
      <c r="A37" s="292"/>
      <c r="B37" s="149" t="s">
        <v>462</v>
      </c>
      <c r="C37" s="86">
        <v>70</v>
      </c>
      <c r="D37" s="78">
        <v>9.1412100000000009</v>
      </c>
      <c r="E37" s="178">
        <v>640</v>
      </c>
    </row>
    <row r="38" spans="1:5" ht="22.5" customHeight="1" x14ac:dyDescent="0.25">
      <c r="A38" s="292"/>
      <c r="B38" s="149" t="s">
        <v>463</v>
      </c>
      <c r="C38" s="86">
        <v>70</v>
      </c>
      <c r="D38" s="78">
        <v>8.3198699999999999</v>
      </c>
      <c r="E38" s="178">
        <v>582</v>
      </c>
    </row>
    <row r="39" spans="1:5" ht="22.5" customHeight="1" x14ac:dyDescent="0.25">
      <c r="A39" s="292"/>
      <c r="B39" s="149" t="s">
        <v>464</v>
      </c>
      <c r="C39" s="86">
        <v>70</v>
      </c>
      <c r="D39" s="78">
        <v>10.9512</v>
      </c>
      <c r="E39" s="178">
        <v>767</v>
      </c>
    </row>
    <row r="40" spans="1:5" ht="30" customHeight="1" x14ac:dyDescent="0.25">
      <c r="A40" s="292"/>
      <c r="B40" s="149" t="s">
        <v>469</v>
      </c>
      <c r="C40" s="86">
        <v>70</v>
      </c>
      <c r="D40" s="78">
        <v>20.624760000000002</v>
      </c>
      <c r="E40" s="178">
        <v>1445</v>
      </c>
    </row>
    <row r="41" spans="1:5" ht="30" customHeight="1" x14ac:dyDescent="0.25">
      <c r="A41" s="292"/>
      <c r="B41" s="149" t="s">
        <v>465</v>
      </c>
      <c r="C41" s="86">
        <v>70</v>
      </c>
      <c r="D41" s="78">
        <v>34.558875</v>
      </c>
      <c r="E41" s="178">
        <v>2420</v>
      </c>
    </row>
    <row r="42" spans="1:5" ht="30" customHeight="1" x14ac:dyDescent="0.25">
      <c r="A42" s="292"/>
      <c r="B42" s="149" t="s">
        <v>466</v>
      </c>
      <c r="C42" s="86">
        <v>70</v>
      </c>
      <c r="D42" s="78">
        <v>23.853375</v>
      </c>
      <c r="E42" s="178">
        <v>1670</v>
      </c>
    </row>
    <row r="43" spans="1:5" ht="30" customHeight="1" x14ac:dyDescent="0.25">
      <c r="A43" s="292"/>
      <c r="B43" s="149" t="s">
        <v>467</v>
      </c>
      <c r="C43" s="86">
        <v>70</v>
      </c>
      <c r="D43" s="78">
        <v>33.652124999999998</v>
      </c>
      <c r="E43" s="178">
        <v>2356</v>
      </c>
    </row>
    <row r="44" spans="1:5" ht="30" customHeight="1" x14ac:dyDescent="0.25">
      <c r="A44" s="292"/>
      <c r="B44" s="149" t="s">
        <v>468</v>
      </c>
      <c r="C44" s="86">
        <v>70</v>
      </c>
      <c r="D44" s="78">
        <v>42.456375000000001</v>
      </c>
      <c r="E44" s="178">
        <v>2972</v>
      </c>
    </row>
    <row r="45" spans="1:5" ht="22.5" customHeight="1" x14ac:dyDescent="0.25">
      <c r="A45" s="285" t="s">
        <v>341</v>
      </c>
      <c r="B45" s="286"/>
      <c r="C45" s="286"/>
      <c r="D45" s="286"/>
      <c r="E45" s="287"/>
    </row>
    <row r="46" spans="1:5" ht="22.5" customHeight="1" x14ac:dyDescent="0.25">
      <c r="A46" s="288" t="s">
        <v>151</v>
      </c>
      <c r="B46" s="289"/>
      <c r="C46" s="169" t="s">
        <v>340</v>
      </c>
      <c r="D46" s="39" t="s">
        <v>305</v>
      </c>
      <c r="E46" s="40" t="s">
        <v>337</v>
      </c>
    </row>
    <row r="47" spans="1:5" ht="96" customHeight="1" x14ac:dyDescent="0.25">
      <c r="A47" s="24"/>
      <c r="B47" s="91" t="s">
        <v>342</v>
      </c>
      <c r="C47" s="92">
        <v>40</v>
      </c>
      <c r="D47" s="92">
        <f>E47/40</f>
        <v>149.875</v>
      </c>
      <c r="E47" s="181">
        <v>5995</v>
      </c>
    </row>
    <row r="48" spans="1:5" x14ac:dyDescent="0.25">
      <c r="A48" s="242"/>
      <c r="B48" s="277"/>
      <c r="C48" s="277"/>
      <c r="D48" s="277"/>
      <c r="E48" s="278"/>
    </row>
    <row r="49" spans="1:5" x14ac:dyDescent="0.25">
      <c r="A49" s="243"/>
      <c r="B49" s="207"/>
      <c r="C49" s="207"/>
      <c r="D49" s="207"/>
      <c r="E49" s="279"/>
    </row>
    <row r="50" spans="1:5" x14ac:dyDescent="0.25">
      <c r="A50" s="243"/>
      <c r="B50" s="207"/>
      <c r="C50" s="207"/>
      <c r="D50" s="207"/>
      <c r="E50" s="279"/>
    </row>
    <row r="51" spans="1:5" x14ac:dyDescent="0.25">
      <c r="A51" s="243"/>
      <c r="B51" s="207"/>
      <c r="C51" s="207"/>
      <c r="D51" s="207"/>
      <c r="E51" s="279"/>
    </row>
    <row r="52" spans="1:5" x14ac:dyDescent="0.25">
      <c r="A52" s="244"/>
      <c r="B52" s="280"/>
      <c r="C52" s="280"/>
      <c r="D52" s="280"/>
      <c r="E52" s="281"/>
    </row>
  </sheetData>
  <mergeCells count="17">
    <mergeCell ref="B1:E1"/>
    <mergeCell ref="A37:A44"/>
    <mergeCell ref="A4:A12"/>
    <mergeCell ref="A14:B14"/>
    <mergeCell ref="A3:B3"/>
    <mergeCell ref="A15:A23"/>
    <mergeCell ref="A25:A28"/>
    <mergeCell ref="A48:E52"/>
    <mergeCell ref="A13:E13"/>
    <mergeCell ref="A2:E2"/>
    <mergeCell ref="A24:E24"/>
    <mergeCell ref="A29:E29"/>
    <mergeCell ref="A35:E35"/>
    <mergeCell ref="A45:E45"/>
    <mergeCell ref="A36:B36"/>
    <mergeCell ref="A46:B46"/>
    <mergeCell ref="A30:A34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O46"/>
  <sheetViews>
    <sheetView zoomScale="85" zoomScaleNormal="85" workbookViewId="0">
      <selection activeCell="I21" sqref="I21"/>
    </sheetView>
  </sheetViews>
  <sheetFormatPr defaultRowHeight="15" x14ac:dyDescent="0.25"/>
  <cols>
    <col min="1" max="1" width="15.28515625" style="11" customWidth="1"/>
    <col min="2" max="2" width="13.7109375" style="11" customWidth="1"/>
    <col min="3" max="3" width="14.140625" style="11" customWidth="1"/>
    <col min="4" max="4" width="13.42578125" style="11" customWidth="1"/>
    <col min="5" max="5" width="13.7109375" style="11" customWidth="1"/>
    <col min="6" max="6" width="14.42578125" style="11" customWidth="1"/>
    <col min="7" max="7" width="15.85546875" style="11" customWidth="1"/>
    <col min="8" max="8" width="14.85546875" style="11" customWidth="1"/>
    <col min="9" max="9" width="14.42578125" style="11" customWidth="1"/>
    <col min="10" max="10" width="16" style="11" customWidth="1"/>
    <col min="11" max="11" width="14.85546875" style="11" customWidth="1"/>
    <col min="12" max="12" width="13.42578125" style="11" customWidth="1"/>
    <col min="13" max="13" width="14.5703125" style="11" customWidth="1"/>
    <col min="14" max="14" width="14.85546875" style="11" customWidth="1"/>
    <col min="15" max="15" width="16" style="11" customWidth="1"/>
    <col min="16" max="16384" width="9.140625" style="11"/>
  </cols>
  <sheetData>
    <row r="1" spans="1:15" ht="15.75" x14ac:dyDescent="0.25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</row>
    <row r="2" spans="1:15" ht="15.75" x14ac:dyDescent="0.25">
      <c r="A2" s="12"/>
    </row>
    <row r="3" spans="1:15" ht="15.75" x14ac:dyDescent="0.25">
      <c r="A3" s="12"/>
    </row>
    <row r="4" spans="1:15" ht="100.5" customHeight="1" x14ac:dyDescent="0.25">
      <c r="A4" s="13"/>
    </row>
    <row r="5" spans="1:15" ht="15.75" x14ac:dyDescent="0.25">
      <c r="A5" s="305" t="s">
        <v>85</v>
      </c>
      <c r="B5" s="305"/>
      <c r="C5" s="305"/>
      <c r="D5" s="305"/>
      <c r="E5" s="305"/>
      <c r="F5" s="305"/>
      <c r="G5" s="305" t="s">
        <v>86</v>
      </c>
      <c r="H5" s="305"/>
      <c r="I5" s="305"/>
      <c r="J5" s="305"/>
      <c r="K5" s="305"/>
      <c r="L5" s="305"/>
      <c r="M5" s="305"/>
      <c r="N5" s="305"/>
      <c r="O5" s="305"/>
    </row>
    <row r="6" spans="1:15" ht="15.75" x14ac:dyDescent="0.25">
      <c r="A6" s="305" t="s">
        <v>87</v>
      </c>
      <c r="B6" s="305"/>
      <c r="C6" s="305"/>
      <c r="D6" s="305" t="s">
        <v>88</v>
      </c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</row>
    <row r="7" spans="1:15" ht="20.25" x14ac:dyDescent="0.3">
      <c r="A7" s="305" t="s">
        <v>89</v>
      </c>
      <c r="B7" s="306" t="s">
        <v>90</v>
      </c>
      <c r="C7" s="306" t="s">
        <v>319</v>
      </c>
      <c r="D7" s="306" t="s">
        <v>89</v>
      </c>
      <c r="E7" s="306" t="s">
        <v>90</v>
      </c>
      <c r="F7" s="306" t="s">
        <v>319</v>
      </c>
      <c r="G7" s="300" t="s">
        <v>347</v>
      </c>
      <c r="H7" s="300"/>
      <c r="I7" s="300"/>
      <c r="J7" s="300" t="s">
        <v>348</v>
      </c>
      <c r="K7" s="300"/>
      <c r="L7" s="300"/>
      <c r="M7" s="301" t="s">
        <v>349</v>
      </c>
      <c r="N7" s="302"/>
      <c r="O7" s="303"/>
    </row>
    <row r="8" spans="1:15" ht="36" customHeight="1" x14ac:dyDescent="0.25">
      <c r="A8" s="305"/>
      <c r="B8" s="306"/>
      <c r="C8" s="306"/>
      <c r="D8" s="306"/>
      <c r="E8" s="306"/>
      <c r="F8" s="306"/>
      <c r="G8" s="82" t="s">
        <v>91</v>
      </c>
      <c r="H8" s="82" t="s">
        <v>92</v>
      </c>
      <c r="I8" s="82" t="s">
        <v>93</v>
      </c>
      <c r="J8" s="82" t="s">
        <v>91</v>
      </c>
      <c r="K8" s="82" t="s">
        <v>92</v>
      </c>
      <c r="L8" s="82" t="s">
        <v>93</v>
      </c>
      <c r="M8" s="82" t="s">
        <v>91</v>
      </c>
      <c r="N8" s="82" t="s">
        <v>92</v>
      </c>
      <c r="O8" s="82" t="s">
        <v>93</v>
      </c>
    </row>
    <row r="9" spans="1:15" ht="15.75" x14ac:dyDescent="0.25">
      <c r="A9" s="34" t="s">
        <v>94</v>
      </c>
      <c r="B9" s="34" t="s">
        <v>95</v>
      </c>
      <c r="C9" s="34" t="s">
        <v>96</v>
      </c>
      <c r="D9" s="34" t="s">
        <v>97</v>
      </c>
      <c r="E9" s="34">
        <v>8</v>
      </c>
      <c r="F9" s="34">
        <v>13.5</v>
      </c>
      <c r="G9" s="35" t="s">
        <v>343</v>
      </c>
      <c r="H9" s="34">
        <v>100</v>
      </c>
      <c r="I9" s="111">
        <v>7.3271249999999997</v>
      </c>
      <c r="J9" s="34"/>
      <c r="K9" s="34"/>
      <c r="L9" s="111"/>
      <c r="M9" s="34"/>
      <c r="N9" s="34"/>
      <c r="O9" s="82"/>
    </row>
    <row r="10" spans="1:15" ht="15.75" x14ac:dyDescent="0.25">
      <c r="A10" s="34"/>
      <c r="B10" s="34"/>
      <c r="C10" s="34"/>
      <c r="D10" s="34"/>
      <c r="E10" s="34"/>
      <c r="F10" s="34"/>
      <c r="G10" s="34" t="s">
        <v>389</v>
      </c>
      <c r="H10" s="34">
        <v>100</v>
      </c>
      <c r="I10" s="111">
        <v>7.1808750000000003</v>
      </c>
      <c r="J10" s="34" t="s">
        <v>98</v>
      </c>
      <c r="K10" s="34">
        <v>100</v>
      </c>
      <c r="L10" s="111">
        <v>8.1118239999999986</v>
      </c>
      <c r="M10" s="34"/>
      <c r="N10" s="34"/>
      <c r="O10" s="82"/>
    </row>
    <row r="11" spans="1:15" ht="15.75" x14ac:dyDescent="0.25">
      <c r="A11" s="34" t="s">
        <v>99</v>
      </c>
      <c r="B11" s="34">
        <v>15</v>
      </c>
      <c r="C11" s="34">
        <v>18</v>
      </c>
      <c r="D11" s="34" t="s">
        <v>100</v>
      </c>
      <c r="E11" s="34">
        <v>10</v>
      </c>
      <c r="F11" s="34">
        <v>17.2</v>
      </c>
      <c r="G11" s="35" t="s">
        <v>101</v>
      </c>
      <c r="H11" s="34">
        <v>100</v>
      </c>
      <c r="I11" s="112">
        <v>8.2777500000000011</v>
      </c>
      <c r="J11" s="34" t="s">
        <v>102</v>
      </c>
      <c r="K11" s="34">
        <v>100</v>
      </c>
      <c r="L11" s="111">
        <v>9.4925599999999992</v>
      </c>
      <c r="M11" s="34" t="s">
        <v>103</v>
      </c>
      <c r="N11" s="34">
        <v>100</v>
      </c>
      <c r="O11" s="111">
        <v>15.037077999999998</v>
      </c>
    </row>
    <row r="12" spans="1:15" ht="15.75" x14ac:dyDescent="0.25">
      <c r="A12" s="34" t="s">
        <v>104</v>
      </c>
      <c r="B12" s="34">
        <v>20</v>
      </c>
      <c r="C12" s="34">
        <v>22</v>
      </c>
      <c r="D12" s="34" t="s">
        <v>105</v>
      </c>
      <c r="E12" s="34">
        <v>15</v>
      </c>
      <c r="F12" s="34">
        <v>21.3</v>
      </c>
      <c r="G12" s="35" t="s">
        <v>109</v>
      </c>
      <c r="H12" s="34">
        <v>100</v>
      </c>
      <c r="I12" s="112">
        <v>10.193624999999999</v>
      </c>
      <c r="J12" s="34" t="s">
        <v>106</v>
      </c>
      <c r="K12" s="34">
        <v>100</v>
      </c>
      <c r="L12" s="111">
        <v>10.873296</v>
      </c>
      <c r="M12" s="34" t="s">
        <v>107</v>
      </c>
      <c r="N12" s="34">
        <v>100</v>
      </c>
      <c r="O12" s="111">
        <v>17.884845999999996</v>
      </c>
    </row>
    <row r="13" spans="1:15" ht="15.75" x14ac:dyDescent="0.25">
      <c r="A13" s="34" t="s">
        <v>108</v>
      </c>
      <c r="B13" s="34"/>
      <c r="C13" s="34"/>
      <c r="D13" s="34"/>
      <c r="E13" s="34"/>
      <c r="F13" s="34"/>
      <c r="G13" s="35" t="s">
        <v>113</v>
      </c>
      <c r="H13" s="34">
        <v>100</v>
      </c>
      <c r="I13" s="112">
        <v>12.2265</v>
      </c>
      <c r="J13" s="34" t="s">
        <v>110</v>
      </c>
      <c r="K13" s="34">
        <v>100</v>
      </c>
      <c r="L13" s="111">
        <v>14.023099999999999</v>
      </c>
      <c r="M13" s="34" t="s">
        <v>111</v>
      </c>
      <c r="N13" s="34">
        <v>100</v>
      </c>
      <c r="O13" s="111">
        <v>20.883631999999999</v>
      </c>
    </row>
    <row r="14" spans="1:15" ht="15.75" x14ac:dyDescent="0.25">
      <c r="A14" s="34" t="s">
        <v>112</v>
      </c>
      <c r="B14" s="34">
        <v>25</v>
      </c>
      <c r="C14" s="34">
        <v>28</v>
      </c>
      <c r="D14" s="34" t="s">
        <v>99</v>
      </c>
      <c r="E14" s="34">
        <v>20</v>
      </c>
      <c r="F14" s="34">
        <v>26.9</v>
      </c>
      <c r="G14" s="35" t="s">
        <v>116</v>
      </c>
      <c r="H14" s="34">
        <v>100</v>
      </c>
      <c r="I14" s="112">
        <v>11.758499999999998</v>
      </c>
      <c r="J14" s="34" t="s">
        <v>114</v>
      </c>
      <c r="K14" s="34">
        <v>100</v>
      </c>
      <c r="L14" s="111">
        <v>14.886059999999999</v>
      </c>
      <c r="M14" s="34" t="s">
        <v>115</v>
      </c>
      <c r="N14" s="34">
        <v>100</v>
      </c>
      <c r="O14" s="111">
        <v>21.983905999999998</v>
      </c>
    </row>
    <row r="15" spans="1:15" ht="15.75" x14ac:dyDescent="0.25">
      <c r="A15" s="34"/>
      <c r="B15" s="34"/>
      <c r="C15" s="34"/>
      <c r="D15" s="34"/>
      <c r="E15" s="34"/>
      <c r="F15" s="34">
        <v>30</v>
      </c>
      <c r="G15" s="35"/>
      <c r="H15" s="34"/>
      <c r="I15" s="112"/>
      <c r="J15" s="34" t="s">
        <v>117</v>
      </c>
      <c r="K15" s="34">
        <v>100</v>
      </c>
      <c r="L15" s="111">
        <v>16.46</v>
      </c>
      <c r="M15" s="34"/>
      <c r="N15" s="34"/>
      <c r="O15" s="111"/>
    </row>
    <row r="16" spans="1:15" ht="15.75" x14ac:dyDescent="0.25">
      <c r="A16" s="34" t="s">
        <v>118</v>
      </c>
      <c r="B16" s="34">
        <v>32</v>
      </c>
      <c r="C16" s="34">
        <v>35</v>
      </c>
      <c r="D16" s="34" t="s">
        <v>108</v>
      </c>
      <c r="E16" s="34">
        <v>25</v>
      </c>
      <c r="F16" s="34">
        <v>33.700000000000003</v>
      </c>
      <c r="G16" s="35" t="s">
        <v>123</v>
      </c>
      <c r="H16" s="34">
        <v>100</v>
      </c>
      <c r="I16" s="112">
        <v>14.605597999999997</v>
      </c>
      <c r="J16" s="34" t="s">
        <v>119</v>
      </c>
      <c r="K16" s="34">
        <v>50</v>
      </c>
      <c r="L16" s="112">
        <v>17.906420000000001</v>
      </c>
      <c r="M16" s="34" t="s">
        <v>120</v>
      </c>
      <c r="N16" s="34">
        <v>50</v>
      </c>
      <c r="O16" s="111">
        <v>23.860843999999997</v>
      </c>
    </row>
    <row r="17" spans="1:15" ht="15.75" x14ac:dyDescent="0.25">
      <c r="A17" s="34" t="s">
        <v>121</v>
      </c>
      <c r="B17" s="34">
        <v>40</v>
      </c>
      <c r="C17" s="34"/>
      <c r="D17" s="34" t="s">
        <v>122</v>
      </c>
      <c r="E17" s="34">
        <v>32</v>
      </c>
      <c r="F17" s="34">
        <v>42.4</v>
      </c>
      <c r="G17" s="35"/>
      <c r="H17" s="34"/>
      <c r="I17" s="36"/>
      <c r="J17" s="34" t="s">
        <v>124</v>
      </c>
      <c r="K17" s="34">
        <v>50</v>
      </c>
      <c r="L17" s="112">
        <v>20.06382</v>
      </c>
      <c r="M17" s="34" t="s">
        <v>125</v>
      </c>
      <c r="N17" s="34">
        <v>50</v>
      </c>
      <c r="O17" s="111">
        <v>34.302659999999996</v>
      </c>
    </row>
    <row r="18" spans="1:15" ht="15.75" x14ac:dyDescent="0.25">
      <c r="A18" s="34"/>
      <c r="B18" s="34"/>
      <c r="C18" s="34"/>
      <c r="D18" s="34"/>
      <c r="E18" s="34"/>
      <c r="F18" s="34">
        <v>44.5</v>
      </c>
      <c r="G18" s="34"/>
      <c r="H18" s="34"/>
      <c r="I18" s="34"/>
      <c r="J18" s="34" t="s">
        <v>126</v>
      </c>
      <c r="K18" s="34">
        <v>50</v>
      </c>
      <c r="L18" s="112">
        <v>23.709826</v>
      </c>
      <c r="M18" s="34" t="s">
        <v>127</v>
      </c>
      <c r="N18" s="34">
        <v>50</v>
      </c>
      <c r="O18" s="111">
        <v>39.113661999999991</v>
      </c>
    </row>
    <row r="19" spans="1:15" ht="15.75" x14ac:dyDescent="0.25">
      <c r="A19" s="34" t="s">
        <v>128</v>
      </c>
      <c r="B19" s="34"/>
      <c r="C19" s="34"/>
      <c r="D19" s="34" t="s">
        <v>129</v>
      </c>
      <c r="E19" s="34">
        <v>40</v>
      </c>
      <c r="F19" s="34">
        <v>48.3</v>
      </c>
      <c r="G19" s="34"/>
      <c r="H19" s="34"/>
      <c r="I19" s="34"/>
      <c r="J19" s="34" t="s">
        <v>130</v>
      </c>
      <c r="K19" s="34">
        <v>50</v>
      </c>
      <c r="L19" s="112">
        <v>29.470083999999996</v>
      </c>
      <c r="M19" s="34" t="s">
        <v>131</v>
      </c>
      <c r="N19" s="34">
        <v>50</v>
      </c>
      <c r="O19" s="111">
        <v>40.451249999999995</v>
      </c>
    </row>
    <row r="20" spans="1:15" ht="15.75" x14ac:dyDescent="0.25">
      <c r="A20" s="34" t="s">
        <v>132</v>
      </c>
      <c r="B20" s="34">
        <v>50</v>
      </c>
      <c r="C20" s="34">
        <v>54</v>
      </c>
      <c r="D20" s="34"/>
      <c r="E20" s="34"/>
      <c r="F20" s="34">
        <v>54</v>
      </c>
      <c r="G20" s="34"/>
      <c r="H20" s="34"/>
      <c r="I20" s="34"/>
      <c r="J20" s="34" t="s">
        <v>133</v>
      </c>
      <c r="K20" s="34">
        <v>50</v>
      </c>
      <c r="L20" s="112">
        <v>34.885157999999997</v>
      </c>
      <c r="M20" s="34" t="s">
        <v>134</v>
      </c>
      <c r="N20" s="34">
        <v>50</v>
      </c>
      <c r="O20" s="111">
        <v>48.131593999999993</v>
      </c>
    </row>
    <row r="21" spans="1:15" ht="15.75" x14ac:dyDescent="0.25">
      <c r="A21" s="34" t="s">
        <v>135</v>
      </c>
      <c r="B21" s="34"/>
      <c r="C21" s="34"/>
      <c r="D21" s="34" t="s">
        <v>136</v>
      </c>
      <c r="E21" s="34">
        <v>50</v>
      </c>
      <c r="F21" s="34">
        <v>60.3</v>
      </c>
      <c r="G21" s="34"/>
      <c r="H21" s="34"/>
      <c r="I21" s="34"/>
      <c r="J21" s="34" t="s">
        <v>137</v>
      </c>
      <c r="K21" s="34">
        <v>50</v>
      </c>
      <c r="L21" s="112">
        <v>40.839582</v>
      </c>
      <c r="M21" s="34" t="s">
        <v>138</v>
      </c>
      <c r="N21" s="34">
        <v>50</v>
      </c>
      <c r="O21" s="111">
        <v>55.833511999999992</v>
      </c>
    </row>
    <row r="22" spans="1:15" ht="15.75" x14ac:dyDescent="0.25">
      <c r="A22" s="34"/>
      <c r="B22" s="34"/>
      <c r="C22" s="34"/>
      <c r="D22" s="34"/>
      <c r="E22" s="34"/>
      <c r="F22" s="34"/>
      <c r="G22" s="34"/>
      <c r="H22" s="34"/>
      <c r="I22" s="34"/>
      <c r="J22" s="34" t="s">
        <v>390</v>
      </c>
      <c r="K22" s="34">
        <v>50</v>
      </c>
      <c r="L22" s="112">
        <v>40.56</v>
      </c>
      <c r="M22" s="34" t="s">
        <v>391</v>
      </c>
      <c r="N22" s="34">
        <v>50</v>
      </c>
      <c r="O22" s="111">
        <v>55.46</v>
      </c>
    </row>
    <row r="23" spans="1:15" ht="15.75" x14ac:dyDescent="0.25">
      <c r="A23" s="34"/>
      <c r="B23" s="34"/>
      <c r="C23" s="34"/>
      <c r="D23" s="34"/>
      <c r="E23" s="34"/>
      <c r="F23" s="34"/>
      <c r="G23" s="34"/>
      <c r="H23" s="34"/>
      <c r="I23" s="34"/>
      <c r="J23" s="34" t="s">
        <v>139</v>
      </c>
      <c r="K23" s="34">
        <v>50</v>
      </c>
      <c r="L23" s="112">
        <v>58.573409999999996</v>
      </c>
      <c r="M23" s="34" t="s">
        <v>140</v>
      </c>
      <c r="N23" s="34">
        <v>30</v>
      </c>
      <c r="O23" s="111">
        <v>64.506259999999997</v>
      </c>
    </row>
    <row r="24" spans="1:15" ht="15.75" x14ac:dyDescent="0.25">
      <c r="A24" s="34"/>
      <c r="B24" s="34"/>
      <c r="C24" s="34"/>
      <c r="D24" s="34"/>
      <c r="E24" s="34"/>
      <c r="F24" s="34"/>
      <c r="G24" s="34"/>
      <c r="H24" s="34"/>
      <c r="I24" s="34"/>
      <c r="J24" s="34" t="s">
        <v>141</v>
      </c>
      <c r="K24" s="34">
        <v>30</v>
      </c>
      <c r="L24" s="112">
        <v>60.040441999999992</v>
      </c>
      <c r="M24" s="34" t="s">
        <v>142</v>
      </c>
      <c r="N24" s="34">
        <v>30</v>
      </c>
      <c r="O24" s="111">
        <v>67.095140000000001</v>
      </c>
    </row>
    <row r="25" spans="1:15" ht="15.75" x14ac:dyDescent="0.25">
      <c r="A25" s="34" t="s">
        <v>143</v>
      </c>
      <c r="B25" s="34">
        <v>65</v>
      </c>
      <c r="C25" s="34">
        <v>76.099999999999994</v>
      </c>
      <c r="D25" s="34" t="s">
        <v>144</v>
      </c>
      <c r="E25" s="34">
        <v>65</v>
      </c>
      <c r="F25" s="34">
        <v>76.099999999999994</v>
      </c>
      <c r="G25" s="34"/>
      <c r="H25" s="34"/>
      <c r="I25" s="34"/>
      <c r="J25" s="34" t="s">
        <v>145</v>
      </c>
      <c r="K25" s="34">
        <v>30</v>
      </c>
      <c r="L25" s="112">
        <v>75.012798000000004</v>
      </c>
      <c r="M25" s="34" t="s">
        <v>146</v>
      </c>
      <c r="N25" s="34">
        <v>30</v>
      </c>
      <c r="O25" s="111">
        <v>95.270783999999978</v>
      </c>
    </row>
    <row r="26" spans="1:15" ht="15.75" x14ac:dyDescent="0.25">
      <c r="A26" s="34"/>
      <c r="B26" s="34"/>
      <c r="C26" s="34"/>
      <c r="D26" s="34"/>
      <c r="E26" s="34"/>
      <c r="F26" s="34"/>
      <c r="G26" s="34"/>
      <c r="H26" s="34"/>
      <c r="I26" s="34"/>
      <c r="J26" s="34" t="s">
        <v>147</v>
      </c>
      <c r="K26" s="34">
        <v>20</v>
      </c>
      <c r="L26" s="112">
        <v>81.981200000000001</v>
      </c>
      <c r="M26" s="34" t="s">
        <v>148</v>
      </c>
      <c r="N26" s="34">
        <v>30</v>
      </c>
      <c r="O26" s="111">
        <v>104.59075199999999</v>
      </c>
    </row>
    <row r="27" spans="1:15" ht="15.75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 t="s">
        <v>392</v>
      </c>
      <c r="K27" s="34">
        <v>20</v>
      </c>
      <c r="L27" s="112">
        <v>88.8</v>
      </c>
      <c r="M27" s="34" t="s">
        <v>393</v>
      </c>
      <c r="N27" s="34">
        <v>30</v>
      </c>
      <c r="O27" s="111">
        <v>119.32</v>
      </c>
    </row>
    <row r="28" spans="1:15" ht="15.75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 t="s">
        <v>149</v>
      </c>
      <c r="K28" s="34">
        <v>20</v>
      </c>
      <c r="L28" s="112">
        <v>170</v>
      </c>
      <c r="M28" s="34" t="s">
        <v>344</v>
      </c>
      <c r="N28" s="34">
        <v>30</v>
      </c>
      <c r="O28" s="111">
        <v>238</v>
      </c>
    </row>
    <row r="29" spans="1:15" ht="15.75" x14ac:dyDescent="0.25">
      <c r="A29" s="307" t="s">
        <v>150</v>
      </c>
      <c r="B29" s="307"/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</row>
    <row r="30" spans="1:15" ht="23.25" customHeight="1" x14ac:dyDescent="0.25">
      <c r="A30" s="312" t="s">
        <v>151</v>
      </c>
      <c r="B30" s="312"/>
      <c r="C30" s="312"/>
      <c r="D30" s="312"/>
      <c r="E30" s="312"/>
      <c r="F30" s="312"/>
      <c r="G30" s="312"/>
      <c r="H30" s="313" t="s">
        <v>152</v>
      </c>
      <c r="I30" s="313"/>
      <c r="J30" s="313"/>
      <c r="K30" s="313"/>
      <c r="L30" s="313"/>
      <c r="M30" s="314"/>
      <c r="N30" s="315"/>
      <c r="O30" s="316"/>
    </row>
    <row r="31" spans="1:15" ht="15.75" x14ac:dyDescent="0.25">
      <c r="A31" s="308" t="s">
        <v>153</v>
      </c>
      <c r="B31" s="308"/>
      <c r="C31" s="308"/>
      <c r="D31" s="308"/>
      <c r="E31" s="308"/>
      <c r="F31" s="308"/>
      <c r="G31" s="308"/>
      <c r="H31" s="309">
        <v>5.18</v>
      </c>
      <c r="I31" s="310"/>
      <c r="J31" s="310"/>
      <c r="K31" s="310"/>
      <c r="L31" s="311"/>
      <c r="M31" s="83"/>
      <c r="N31" s="14"/>
      <c r="O31" s="15"/>
    </row>
    <row r="32" spans="1:15" ht="15.75" x14ac:dyDescent="0.25">
      <c r="A32" s="308" t="s">
        <v>154</v>
      </c>
      <c r="B32" s="308"/>
      <c r="C32" s="308"/>
      <c r="D32" s="308"/>
      <c r="E32" s="308"/>
      <c r="F32" s="308"/>
      <c r="G32" s="308"/>
      <c r="H32" s="309">
        <v>5.92</v>
      </c>
      <c r="I32" s="310"/>
      <c r="J32" s="310"/>
      <c r="K32" s="310"/>
      <c r="L32" s="311"/>
      <c r="M32" s="83"/>
      <c r="N32" s="14"/>
      <c r="O32" s="15"/>
    </row>
    <row r="33" spans="1:15" ht="15.75" x14ac:dyDescent="0.25">
      <c r="A33" s="308" t="s">
        <v>155</v>
      </c>
      <c r="B33" s="308"/>
      <c r="C33" s="308"/>
      <c r="D33" s="308"/>
      <c r="E33" s="308"/>
      <c r="F33" s="308"/>
      <c r="G33" s="308"/>
      <c r="H33" s="309">
        <v>7.11</v>
      </c>
      <c r="I33" s="310"/>
      <c r="J33" s="310"/>
      <c r="K33" s="310"/>
      <c r="L33" s="311"/>
      <c r="M33" s="83"/>
      <c r="N33" s="14"/>
      <c r="O33" s="15"/>
    </row>
    <row r="34" spans="1:15" ht="15.75" x14ac:dyDescent="0.25">
      <c r="A34" s="308" t="s">
        <v>156</v>
      </c>
      <c r="B34" s="308"/>
      <c r="C34" s="308"/>
      <c r="D34" s="308"/>
      <c r="E34" s="308"/>
      <c r="F34" s="308"/>
      <c r="G34" s="308"/>
      <c r="H34" s="309">
        <v>8.85</v>
      </c>
      <c r="I34" s="310"/>
      <c r="J34" s="310"/>
      <c r="K34" s="310"/>
      <c r="L34" s="311"/>
      <c r="M34" s="83"/>
      <c r="N34" s="14"/>
      <c r="O34" s="15"/>
    </row>
    <row r="35" spans="1:15" ht="15.75" x14ac:dyDescent="0.25">
      <c r="A35" s="308" t="s">
        <v>157</v>
      </c>
      <c r="B35" s="308"/>
      <c r="C35" s="308"/>
      <c r="D35" s="308"/>
      <c r="E35" s="308"/>
      <c r="F35" s="308"/>
      <c r="G35" s="308"/>
      <c r="H35" s="309">
        <v>10.89</v>
      </c>
      <c r="I35" s="310"/>
      <c r="J35" s="310"/>
      <c r="K35" s="310"/>
      <c r="L35" s="311"/>
      <c r="M35" s="83"/>
      <c r="N35" s="14"/>
      <c r="O35" s="15"/>
    </row>
    <row r="36" spans="1:15" ht="15.75" x14ac:dyDescent="0.25">
      <c r="A36" s="308" t="s">
        <v>158</v>
      </c>
      <c r="B36" s="308"/>
      <c r="C36" s="308"/>
      <c r="D36" s="308"/>
      <c r="E36" s="308"/>
      <c r="F36" s="308"/>
      <c r="G36" s="308"/>
      <c r="H36" s="309">
        <v>15.41</v>
      </c>
      <c r="I36" s="310"/>
      <c r="J36" s="310"/>
      <c r="K36" s="310"/>
      <c r="L36" s="311"/>
      <c r="M36" s="83"/>
      <c r="N36" s="14"/>
      <c r="O36" s="15"/>
    </row>
    <row r="37" spans="1:15" ht="15.75" x14ac:dyDescent="0.25">
      <c r="A37" s="308" t="s">
        <v>159</v>
      </c>
      <c r="B37" s="308"/>
      <c r="C37" s="308"/>
      <c r="D37" s="308"/>
      <c r="E37" s="308"/>
      <c r="F37" s="308"/>
      <c r="G37" s="308"/>
      <c r="H37" s="309">
        <v>20.57</v>
      </c>
      <c r="I37" s="310"/>
      <c r="J37" s="310"/>
      <c r="K37" s="310"/>
      <c r="L37" s="311"/>
      <c r="M37" s="83"/>
      <c r="N37" s="14"/>
      <c r="O37" s="15"/>
    </row>
    <row r="38" spans="1:15" ht="15.75" x14ac:dyDescent="0.25">
      <c r="A38" s="308" t="s">
        <v>160</v>
      </c>
      <c r="B38" s="308"/>
      <c r="C38" s="308"/>
      <c r="D38" s="308"/>
      <c r="E38" s="308"/>
      <c r="F38" s="308"/>
      <c r="G38" s="308"/>
      <c r="H38" s="309">
        <v>34.07</v>
      </c>
      <c r="I38" s="310"/>
      <c r="J38" s="310"/>
      <c r="K38" s="310"/>
      <c r="L38" s="311"/>
      <c r="M38" s="83"/>
      <c r="N38" s="14"/>
      <c r="O38" s="15"/>
    </row>
    <row r="39" spans="1:15" ht="15.75" x14ac:dyDescent="0.25">
      <c r="A39" s="308" t="s">
        <v>161</v>
      </c>
      <c r="B39" s="308"/>
      <c r="C39" s="308"/>
      <c r="D39" s="308"/>
      <c r="E39" s="308"/>
      <c r="F39" s="308"/>
      <c r="G39" s="308"/>
      <c r="H39" s="309">
        <v>51.6</v>
      </c>
      <c r="I39" s="310"/>
      <c r="J39" s="310"/>
      <c r="K39" s="310"/>
      <c r="L39" s="311"/>
      <c r="M39" s="317"/>
      <c r="N39" s="318"/>
      <c r="O39" s="319"/>
    </row>
    <row r="46" spans="1:15" ht="21" customHeight="1" x14ac:dyDescent="0.25"/>
  </sheetData>
  <mergeCells count="37">
    <mergeCell ref="A36:G36"/>
    <mergeCell ref="H36:L36"/>
    <mergeCell ref="M39:O39"/>
    <mergeCell ref="A37:G37"/>
    <mergeCell ref="H37:L37"/>
    <mergeCell ref="A38:G38"/>
    <mergeCell ref="H38:L38"/>
    <mergeCell ref="A39:G39"/>
    <mergeCell ref="H39:L39"/>
    <mergeCell ref="A33:G33"/>
    <mergeCell ref="H33:L33"/>
    <mergeCell ref="A34:G34"/>
    <mergeCell ref="H34:L34"/>
    <mergeCell ref="A35:G35"/>
    <mergeCell ref="H35:L35"/>
    <mergeCell ref="G7:I7"/>
    <mergeCell ref="A29:O29"/>
    <mergeCell ref="A31:G31"/>
    <mergeCell ref="H31:L31"/>
    <mergeCell ref="A32:G32"/>
    <mergeCell ref="H32:L32"/>
    <mergeCell ref="A30:G30"/>
    <mergeCell ref="H30:L30"/>
    <mergeCell ref="M30:O30"/>
    <mergeCell ref="J7:L7"/>
    <mergeCell ref="A1:O1"/>
    <mergeCell ref="A5:F5"/>
    <mergeCell ref="G5:O6"/>
    <mergeCell ref="A6:C6"/>
    <mergeCell ref="D6:F6"/>
    <mergeCell ref="M7:O7"/>
    <mergeCell ref="A7:A8"/>
    <mergeCell ref="B7:B8"/>
    <mergeCell ref="C7:C8"/>
    <mergeCell ref="D7:D8"/>
    <mergeCell ref="E7:E8"/>
    <mergeCell ref="F7:F8"/>
  </mergeCells>
  <phoneticPr fontId="43" type="noConversion"/>
  <pageMargins left="0.7" right="0.7" top="0.75" bottom="0.75" header="0.3" footer="0.3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G64"/>
  <sheetViews>
    <sheetView zoomScale="85" zoomScaleNormal="85" zoomScaleSheetLayoutView="100" workbookViewId="0">
      <selection activeCell="H1" sqref="H1:W1048576"/>
    </sheetView>
  </sheetViews>
  <sheetFormatPr defaultRowHeight="15" x14ac:dyDescent="0.25"/>
  <cols>
    <col min="1" max="1" width="29.7109375" customWidth="1"/>
    <col min="2" max="2" width="48.28515625" customWidth="1"/>
    <col min="3" max="3" width="12.140625" customWidth="1"/>
    <col min="4" max="4" width="9.42578125" customWidth="1"/>
    <col min="5" max="5" width="12.28515625" customWidth="1"/>
    <col min="6" max="6" width="16.28515625" customWidth="1"/>
    <col min="7" max="7" width="17.85546875" customWidth="1"/>
  </cols>
  <sheetData>
    <row r="1" spans="1:7" ht="117.75" customHeight="1" x14ac:dyDescent="0.25">
      <c r="A1" s="24"/>
      <c r="B1" s="24"/>
      <c r="C1" s="24"/>
      <c r="D1" s="24"/>
      <c r="E1" s="24"/>
      <c r="F1" s="24"/>
      <c r="G1" s="24"/>
    </row>
    <row r="2" spans="1:7" ht="50.25" customHeight="1" x14ac:dyDescent="0.25">
      <c r="A2" s="158"/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ht="18" x14ac:dyDescent="0.25">
      <c r="A3" s="187" t="s">
        <v>49</v>
      </c>
      <c r="B3" s="187"/>
      <c r="C3" s="187"/>
      <c r="D3" s="187"/>
      <c r="E3" s="187"/>
      <c r="F3" s="187"/>
      <c r="G3" s="187"/>
    </row>
    <row r="4" spans="1:7" ht="15.75" x14ac:dyDescent="0.25">
      <c r="A4" s="185"/>
      <c r="B4" s="41" t="s">
        <v>50</v>
      </c>
      <c r="C4" s="42">
        <v>50</v>
      </c>
      <c r="D4" s="42">
        <v>1</v>
      </c>
      <c r="E4" s="42">
        <v>50</v>
      </c>
      <c r="F4" s="43">
        <v>135.50062500000001</v>
      </c>
      <c r="G4" s="49">
        <f>E4*F4</f>
        <v>6775.0312500000009</v>
      </c>
    </row>
    <row r="5" spans="1:7" ht="15.75" x14ac:dyDescent="0.25">
      <c r="A5" s="185"/>
      <c r="B5" s="41" t="s">
        <v>51</v>
      </c>
      <c r="C5" s="42">
        <v>50</v>
      </c>
      <c r="D5" s="42">
        <v>1</v>
      </c>
      <c r="E5" s="42">
        <v>50</v>
      </c>
      <c r="F5" s="43">
        <v>218.64374999999998</v>
      </c>
      <c r="G5" s="49">
        <f t="shared" ref="G5:G15" si="0">E5*F5</f>
        <v>10932.1875</v>
      </c>
    </row>
    <row r="6" spans="1:7" ht="15.75" x14ac:dyDescent="0.25">
      <c r="A6" s="185"/>
      <c r="B6" s="41" t="s">
        <v>52</v>
      </c>
      <c r="C6" s="42">
        <v>50</v>
      </c>
      <c r="D6" s="42">
        <v>1</v>
      </c>
      <c r="E6" s="42">
        <v>50</v>
      </c>
      <c r="F6" s="43">
        <v>317.87437499999999</v>
      </c>
      <c r="G6" s="49">
        <f t="shared" si="0"/>
        <v>15893.71875</v>
      </c>
    </row>
    <row r="7" spans="1:7" ht="15.75" x14ac:dyDescent="0.25">
      <c r="A7" s="185"/>
      <c r="B7" s="41" t="s">
        <v>53</v>
      </c>
      <c r="C7" s="42">
        <v>50</v>
      </c>
      <c r="D7" s="42">
        <v>1</v>
      </c>
      <c r="E7" s="42">
        <v>50</v>
      </c>
      <c r="F7" s="43">
        <v>370.01249999999999</v>
      </c>
      <c r="G7" s="49">
        <f t="shared" si="0"/>
        <v>18500.625</v>
      </c>
    </row>
    <row r="8" spans="1:7" ht="15.75" x14ac:dyDescent="0.25">
      <c r="A8" s="185"/>
      <c r="B8" s="41" t="s">
        <v>54</v>
      </c>
      <c r="C8" s="42">
        <v>25</v>
      </c>
      <c r="D8" s="42">
        <v>1</v>
      </c>
      <c r="E8" s="42">
        <v>25</v>
      </c>
      <c r="F8" s="43">
        <v>520.10887500000001</v>
      </c>
      <c r="G8" s="49">
        <f t="shared" si="0"/>
        <v>13002.721875000001</v>
      </c>
    </row>
    <row r="9" spans="1:7" ht="15.75" x14ac:dyDescent="0.25">
      <c r="A9" s="185"/>
      <c r="B9" s="41" t="s">
        <v>55</v>
      </c>
      <c r="C9" s="42">
        <v>25</v>
      </c>
      <c r="D9" s="42">
        <v>1</v>
      </c>
      <c r="E9" s="42">
        <v>25</v>
      </c>
      <c r="F9" s="43">
        <v>753.48000000000013</v>
      </c>
      <c r="G9" s="49">
        <f t="shared" si="0"/>
        <v>18837.000000000004</v>
      </c>
    </row>
    <row r="10" spans="1:7" ht="15.75" x14ac:dyDescent="0.25">
      <c r="A10" s="185"/>
      <c r="B10" s="41" t="s">
        <v>56</v>
      </c>
      <c r="C10" s="42">
        <v>50</v>
      </c>
      <c r="D10" s="42">
        <v>1</v>
      </c>
      <c r="E10" s="42">
        <v>50</v>
      </c>
      <c r="F10" s="43">
        <v>154.00592999999998</v>
      </c>
      <c r="G10" s="49">
        <f t="shared" si="0"/>
        <v>7700.2964999999986</v>
      </c>
    </row>
    <row r="11" spans="1:7" ht="15.75" x14ac:dyDescent="0.25">
      <c r="A11" s="185"/>
      <c r="B11" s="41" t="s">
        <v>57</v>
      </c>
      <c r="C11" s="42">
        <v>50</v>
      </c>
      <c r="D11" s="42">
        <v>1</v>
      </c>
      <c r="E11" s="42">
        <v>50</v>
      </c>
      <c r="F11" s="43">
        <v>212.42081249999995</v>
      </c>
      <c r="G11" s="49">
        <f t="shared" si="0"/>
        <v>10621.040624999998</v>
      </c>
    </row>
    <row r="12" spans="1:7" ht="15.75" x14ac:dyDescent="0.25">
      <c r="A12" s="185"/>
      <c r="B12" s="41" t="s">
        <v>58</v>
      </c>
      <c r="C12" s="42">
        <v>50</v>
      </c>
      <c r="D12" s="42">
        <v>1</v>
      </c>
      <c r="E12" s="42">
        <v>50</v>
      </c>
      <c r="F12" s="43">
        <v>244.71281249999998</v>
      </c>
      <c r="G12" s="49">
        <f t="shared" si="0"/>
        <v>12235.640625</v>
      </c>
    </row>
    <row r="13" spans="1:7" ht="15.75" x14ac:dyDescent="0.25">
      <c r="A13" s="185"/>
      <c r="B13" s="41" t="s">
        <v>59</v>
      </c>
      <c r="C13" s="44">
        <v>50</v>
      </c>
      <c r="D13" s="44">
        <v>1</v>
      </c>
      <c r="E13" s="42">
        <v>50</v>
      </c>
      <c r="F13" s="43">
        <v>296.00999999999993</v>
      </c>
      <c r="G13" s="49">
        <f t="shared" si="0"/>
        <v>14800.499999999996</v>
      </c>
    </row>
    <row r="14" spans="1:7" ht="15.75" x14ac:dyDescent="0.25">
      <c r="A14" s="185"/>
      <c r="B14" s="41" t="s">
        <v>60</v>
      </c>
      <c r="C14" s="44">
        <v>25</v>
      </c>
      <c r="D14" s="44">
        <v>1</v>
      </c>
      <c r="E14" s="42">
        <v>25</v>
      </c>
      <c r="F14" s="43">
        <v>467.05668749999995</v>
      </c>
      <c r="G14" s="49">
        <f t="shared" si="0"/>
        <v>11676.417187499999</v>
      </c>
    </row>
    <row r="15" spans="1:7" ht="15.75" x14ac:dyDescent="0.25">
      <c r="A15" s="185"/>
      <c r="B15" s="41" t="s">
        <v>61</v>
      </c>
      <c r="C15" s="44">
        <v>25</v>
      </c>
      <c r="D15" s="44">
        <v>1</v>
      </c>
      <c r="E15" s="42">
        <v>25</v>
      </c>
      <c r="F15" s="43">
        <v>587.81531249999989</v>
      </c>
      <c r="G15" s="49">
        <f t="shared" si="0"/>
        <v>14695.382812499996</v>
      </c>
    </row>
    <row r="16" spans="1:7" ht="18.75" x14ac:dyDescent="0.25">
      <c r="A16" s="324" t="s">
        <v>83</v>
      </c>
      <c r="B16" s="324"/>
      <c r="C16" s="324"/>
      <c r="D16" s="324"/>
      <c r="E16" s="324"/>
      <c r="F16" s="324"/>
      <c r="G16" s="324"/>
    </row>
    <row r="17" spans="1:7" ht="15.75" x14ac:dyDescent="0.25">
      <c r="A17" s="185"/>
      <c r="B17" s="41" t="s">
        <v>62</v>
      </c>
      <c r="C17" s="42">
        <v>50</v>
      </c>
      <c r="D17" s="42">
        <v>1</v>
      </c>
      <c r="E17" s="42">
        <v>50</v>
      </c>
      <c r="F17" s="43">
        <v>220</v>
      </c>
      <c r="G17" s="49">
        <f t="shared" ref="G17:G22" si="1">E17*F17</f>
        <v>11000</v>
      </c>
    </row>
    <row r="18" spans="1:7" ht="15.75" x14ac:dyDescent="0.25">
      <c r="A18" s="185"/>
      <c r="B18" s="41" t="s">
        <v>63</v>
      </c>
      <c r="C18" s="42">
        <v>50</v>
      </c>
      <c r="D18" s="42">
        <v>1</v>
      </c>
      <c r="E18" s="42">
        <v>50</v>
      </c>
      <c r="F18" s="43">
        <v>274</v>
      </c>
      <c r="G18" s="49">
        <f t="shared" si="1"/>
        <v>13700</v>
      </c>
    </row>
    <row r="19" spans="1:7" ht="15.75" x14ac:dyDescent="0.25">
      <c r="A19" s="185"/>
      <c r="B19" s="41" t="s">
        <v>64</v>
      </c>
      <c r="C19" s="42">
        <v>50</v>
      </c>
      <c r="D19" s="42">
        <v>1</v>
      </c>
      <c r="E19" s="42">
        <v>50</v>
      </c>
      <c r="F19" s="43">
        <v>310</v>
      </c>
      <c r="G19" s="49">
        <f t="shared" si="1"/>
        <v>15500</v>
      </c>
    </row>
    <row r="20" spans="1:7" ht="15.75" x14ac:dyDescent="0.25">
      <c r="A20" s="185"/>
      <c r="B20" s="41" t="s">
        <v>65</v>
      </c>
      <c r="C20" s="42">
        <v>50</v>
      </c>
      <c r="D20" s="42">
        <v>1</v>
      </c>
      <c r="E20" s="42">
        <v>50</v>
      </c>
      <c r="F20" s="43">
        <v>360</v>
      </c>
      <c r="G20" s="49">
        <f t="shared" si="1"/>
        <v>18000</v>
      </c>
    </row>
    <row r="21" spans="1:7" ht="15.75" x14ac:dyDescent="0.25">
      <c r="A21" s="185"/>
      <c r="B21" s="41" t="s">
        <v>66</v>
      </c>
      <c r="C21" s="42">
        <v>30</v>
      </c>
      <c r="D21" s="42">
        <v>1</v>
      </c>
      <c r="E21" s="42">
        <v>30</v>
      </c>
      <c r="F21" s="43">
        <v>525</v>
      </c>
      <c r="G21" s="49">
        <f t="shared" si="1"/>
        <v>15750</v>
      </c>
    </row>
    <row r="22" spans="1:7" ht="15.75" x14ac:dyDescent="0.25">
      <c r="A22" s="185"/>
      <c r="B22" s="41" t="s">
        <v>67</v>
      </c>
      <c r="C22" s="42">
        <v>30</v>
      </c>
      <c r="D22" s="42">
        <v>1</v>
      </c>
      <c r="E22" s="42">
        <v>30</v>
      </c>
      <c r="F22" s="43">
        <v>675</v>
      </c>
      <c r="G22" s="49">
        <f t="shared" si="1"/>
        <v>20250</v>
      </c>
    </row>
    <row r="23" spans="1:7" ht="18" x14ac:dyDescent="0.25">
      <c r="A23" s="325" t="s">
        <v>84</v>
      </c>
      <c r="B23" s="325"/>
      <c r="C23" s="325"/>
      <c r="D23" s="325"/>
      <c r="E23" s="325"/>
      <c r="F23" s="325"/>
      <c r="G23" s="325"/>
    </row>
    <row r="24" spans="1:7" ht="15.75" x14ac:dyDescent="0.25">
      <c r="A24" s="185"/>
      <c r="B24" s="41" t="s">
        <v>68</v>
      </c>
      <c r="C24" s="42">
        <v>50</v>
      </c>
      <c r="D24" s="47">
        <v>1</v>
      </c>
      <c r="E24" s="42">
        <v>50</v>
      </c>
      <c r="F24" s="48">
        <v>230</v>
      </c>
      <c r="G24" s="49">
        <f t="shared" ref="G24:G29" si="2">F24*E24</f>
        <v>11500</v>
      </c>
    </row>
    <row r="25" spans="1:7" ht="15.75" x14ac:dyDescent="0.25">
      <c r="A25" s="185"/>
      <c r="B25" s="41" t="s">
        <v>69</v>
      </c>
      <c r="C25" s="42">
        <v>50</v>
      </c>
      <c r="D25" s="47">
        <v>1</v>
      </c>
      <c r="E25" s="42">
        <v>50</v>
      </c>
      <c r="F25" s="48">
        <v>295</v>
      </c>
      <c r="G25" s="49">
        <f t="shared" si="2"/>
        <v>14750</v>
      </c>
    </row>
    <row r="26" spans="1:7" ht="15.75" x14ac:dyDescent="0.25">
      <c r="A26" s="185"/>
      <c r="B26" s="41" t="s">
        <v>70</v>
      </c>
      <c r="C26" s="42">
        <v>50</v>
      </c>
      <c r="D26" s="47">
        <v>1</v>
      </c>
      <c r="E26" s="42">
        <v>50</v>
      </c>
      <c r="F26" s="48">
        <v>330</v>
      </c>
      <c r="G26" s="49">
        <f t="shared" si="2"/>
        <v>16500</v>
      </c>
    </row>
    <row r="27" spans="1:7" ht="15.75" x14ac:dyDescent="0.25">
      <c r="A27" s="185"/>
      <c r="B27" s="41" t="s">
        <v>71</v>
      </c>
      <c r="C27" s="42">
        <v>50</v>
      </c>
      <c r="D27" s="47">
        <v>1</v>
      </c>
      <c r="E27" s="42">
        <v>50</v>
      </c>
      <c r="F27" s="48">
        <v>370</v>
      </c>
      <c r="G27" s="49">
        <f t="shared" si="2"/>
        <v>18500</v>
      </c>
    </row>
    <row r="28" spans="1:7" ht="15.75" x14ac:dyDescent="0.25">
      <c r="A28" s="185"/>
      <c r="B28" s="41" t="s">
        <v>72</v>
      </c>
      <c r="C28" s="42">
        <v>25</v>
      </c>
      <c r="D28" s="47">
        <v>1</v>
      </c>
      <c r="E28" s="42">
        <v>25</v>
      </c>
      <c r="F28" s="48">
        <v>564</v>
      </c>
      <c r="G28" s="49">
        <f t="shared" si="2"/>
        <v>14100</v>
      </c>
    </row>
    <row r="29" spans="1:7" ht="15.75" x14ac:dyDescent="0.25">
      <c r="A29" s="185"/>
      <c r="B29" s="41" t="s">
        <v>73</v>
      </c>
      <c r="C29" s="42">
        <v>25</v>
      </c>
      <c r="D29" s="47">
        <v>1</v>
      </c>
      <c r="E29" s="42">
        <v>25</v>
      </c>
      <c r="F29" s="48">
        <v>682</v>
      </c>
      <c r="G29" s="49">
        <f t="shared" si="2"/>
        <v>17050</v>
      </c>
    </row>
    <row r="30" spans="1:7" ht="18" x14ac:dyDescent="0.25">
      <c r="A30" s="187" t="s">
        <v>74</v>
      </c>
      <c r="B30" s="188"/>
      <c r="C30" s="188"/>
      <c r="D30" s="188"/>
      <c r="E30" s="188"/>
      <c r="F30" s="188"/>
      <c r="G30" s="188"/>
    </row>
    <row r="31" spans="1:7" ht="36" customHeight="1" x14ac:dyDescent="0.25">
      <c r="A31" s="323"/>
      <c r="B31" s="41" t="s">
        <v>75</v>
      </c>
      <c r="C31" s="42">
        <v>14</v>
      </c>
      <c r="D31" s="42">
        <v>0.5</v>
      </c>
      <c r="E31" s="42">
        <v>7</v>
      </c>
      <c r="F31" s="43">
        <v>280</v>
      </c>
      <c r="G31" s="49">
        <f>F31*E31</f>
        <v>1960</v>
      </c>
    </row>
    <row r="32" spans="1:7" ht="38.25" customHeight="1" x14ac:dyDescent="0.25">
      <c r="A32" s="323"/>
      <c r="B32" s="41" t="s">
        <v>76</v>
      </c>
      <c r="C32" s="42">
        <v>14</v>
      </c>
      <c r="D32" s="42">
        <v>0.5</v>
      </c>
      <c r="E32" s="42">
        <v>7</v>
      </c>
      <c r="F32" s="43">
        <v>360</v>
      </c>
      <c r="G32" s="49">
        <f>F32*E32</f>
        <v>2520</v>
      </c>
    </row>
    <row r="33" spans="1:7" ht="23.25" customHeight="1" x14ac:dyDescent="0.25">
      <c r="A33" s="187" t="s">
        <v>165</v>
      </c>
      <c r="B33" s="187"/>
      <c r="C33" s="187"/>
      <c r="D33" s="187"/>
      <c r="E33" s="187"/>
      <c r="F33" s="187"/>
      <c r="G33" s="187"/>
    </row>
    <row r="34" spans="1:7" ht="36.75" customHeight="1" x14ac:dyDescent="0.25">
      <c r="A34" s="320" t="s">
        <v>151</v>
      </c>
      <c r="B34" s="320"/>
      <c r="C34" s="320" t="s">
        <v>162</v>
      </c>
      <c r="D34" s="320"/>
      <c r="E34" s="321" t="s">
        <v>163</v>
      </c>
      <c r="F34" s="321"/>
      <c r="G34" s="157" t="s">
        <v>164</v>
      </c>
    </row>
    <row r="35" spans="1:7" ht="21" customHeight="1" x14ac:dyDescent="0.25">
      <c r="A35" s="185"/>
      <c r="B35" s="155" t="s">
        <v>472</v>
      </c>
      <c r="C35" s="322">
        <v>30</v>
      </c>
      <c r="D35" s="322"/>
      <c r="E35" s="326">
        <v>10</v>
      </c>
      <c r="F35" s="326"/>
      <c r="G35" s="156">
        <v>13.141440000000001</v>
      </c>
    </row>
    <row r="36" spans="1:7" ht="21" customHeight="1" x14ac:dyDescent="0.25">
      <c r="A36" s="185"/>
      <c r="B36" s="155" t="s">
        <v>472</v>
      </c>
      <c r="C36" s="322">
        <v>50</v>
      </c>
      <c r="D36" s="322"/>
      <c r="E36" s="326">
        <v>10</v>
      </c>
      <c r="F36" s="326"/>
      <c r="G36" s="156">
        <v>20.648160000000001</v>
      </c>
    </row>
    <row r="37" spans="1:7" ht="21" customHeight="1" x14ac:dyDescent="0.25">
      <c r="A37" s="185"/>
      <c r="B37" s="155" t="s">
        <v>472</v>
      </c>
      <c r="C37" s="322">
        <v>100</v>
      </c>
      <c r="D37" s="322"/>
      <c r="E37" s="326">
        <v>10</v>
      </c>
      <c r="F37" s="326"/>
      <c r="G37" s="156">
        <v>39.424320000000002</v>
      </c>
    </row>
    <row r="38" spans="1:7" ht="21" customHeight="1" x14ac:dyDescent="0.25">
      <c r="A38" s="185"/>
      <c r="B38" s="155" t="s">
        <v>473</v>
      </c>
      <c r="C38" s="322">
        <v>50</v>
      </c>
      <c r="D38" s="322"/>
      <c r="E38" s="326">
        <v>10</v>
      </c>
      <c r="F38" s="326"/>
      <c r="G38" s="156">
        <v>26.002080000000003</v>
      </c>
    </row>
    <row r="39" spans="1:7" ht="21" customHeight="1" x14ac:dyDescent="0.25">
      <c r="A39" s="185"/>
      <c r="B39" s="155" t="s">
        <v>473</v>
      </c>
      <c r="C39" s="322">
        <v>70</v>
      </c>
      <c r="D39" s="322"/>
      <c r="E39" s="326">
        <v>10</v>
      </c>
      <c r="F39" s="326"/>
      <c r="G39" s="156">
        <v>35.642879999999998</v>
      </c>
    </row>
    <row r="40" spans="1:7" ht="21" customHeight="1" x14ac:dyDescent="0.25">
      <c r="A40" s="185"/>
      <c r="B40" s="155" t="s">
        <v>473</v>
      </c>
      <c r="C40" s="322">
        <v>100</v>
      </c>
      <c r="D40" s="322"/>
      <c r="E40" s="326">
        <v>10</v>
      </c>
      <c r="F40" s="326"/>
      <c r="G40" s="156">
        <v>50.132160000000006</v>
      </c>
    </row>
    <row r="41" spans="1:7" ht="21" customHeight="1" x14ac:dyDescent="0.25">
      <c r="A41" s="185"/>
      <c r="B41" s="155" t="s">
        <v>474</v>
      </c>
      <c r="C41" s="322">
        <v>80</v>
      </c>
      <c r="D41" s="322"/>
      <c r="E41" s="326">
        <v>5</v>
      </c>
      <c r="F41" s="326"/>
      <c r="G41" s="156">
        <v>57.994560000000007</v>
      </c>
    </row>
    <row r="42" spans="1:7" ht="21" customHeight="1" x14ac:dyDescent="0.25">
      <c r="A42" s="185"/>
      <c r="B42" s="155" t="s">
        <v>474</v>
      </c>
      <c r="C42" s="322">
        <v>100</v>
      </c>
      <c r="D42" s="322"/>
      <c r="E42" s="326">
        <v>5</v>
      </c>
      <c r="F42" s="326"/>
      <c r="G42" s="156">
        <v>72.015840000000011</v>
      </c>
    </row>
    <row r="43" spans="1:7" ht="21" customHeight="1" x14ac:dyDescent="0.25">
      <c r="A43" s="185"/>
      <c r="B43" s="155" t="s">
        <v>475</v>
      </c>
      <c r="C43" s="322">
        <v>100</v>
      </c>
      <c r="D43" s="322"/>
      <c r="E43" s="326">
        <v>5</v>
      </c>
      <c r="F43" s="326"/>
      <c r="G43" s="156">
        <v>87.478560000000002</v>
      </c>
    </row>
    <row r="44" spans="1:7" ht="21" customHeight="1" x14ac:dyDescent="0.25">
      <c r="A44" s="187" t="s">
        <v>166</v>
      </c>
      <c r="B44" s="187"/>
      <c r="C44" s="187"/>
      <c r="D44" s="187"/>
      <c r="E44" s="187"/>
      <c r="F44" s="187"/>
      <c r="G44" s="187"/>
    </row>
    <row r="45" spans="1:7" ht="21" customHeight="1" x14ac:dyDescent="0.25">
      <c r="A45" s="185"/>
      <c r="B45" s="155" t="s">
        <v>476</v>
      </c>
      <c r="C45" s="322">
        <v>30</v>
      </c>
      <c r="D45" s="322"/>
      <c r="E45" s="326">
        <v>10</v>
      </c>
      <c r="F45" s="326"/>
      <c r="G45" s="156">
        <v>6.6081599999999998</v>
      </c>
    </row>
    <row r="46" spans="1:7" ht="21" customHeight="1" x14ac:dyDescent="0.25">
      <c r="A46" s="185"/>
      <c r="B46" s="155" t="s">
        <v>476</v>
      </c>
      <c r="C46" s="322">
        <v>50</v>
      </c>
      <c r="D46" s="322"/>
      <c r="E46" s="326">
        <v>10</v>
      </c>
      <c r="F46" s="326"/>
      <c r="G46" s="156">
        <v>9.7531200000000009</v>
      </c>
    </row>
    <row r="47" spans="1:7" ht="21" customHeight="1" x14ac:dyDescent="0.25">
      <c r="A47" s="185"/>
      <c r="B47" s="155" t="s">
        <v>476</v>
      </c>
      <c r="C47" s="322">
        <v>80</v>
      </c>
      <c r="D47" s="322"/>
      <c r="E47" s="326">
        <v>10</v>
      </c>
      <c r="F47" s="326"/>
      <c r="G47" s="156">
        <v>13.852800000000002</v>
      </c>
    </row>
    <row r="48" spans="1:7" ht="21" customHeight="1" x14ac:dyDescent="0.25">
      <c r="A48" s="185"/>
      <c r="B48" s="155" t="s">
        <v>476</v>
      </c>
      <c r="C48" s="322">
        <v>100</v>
      </c>
      <c r="D48" s="322"/>
      <c r="E48" s="326">
        <v>10</v>
      </c>
      <c r="F48" s="326"/>
      <c r="G48" s="156">
        <v>17.65296</v>
      </c>
    </row>
    <row r="49" spans="1:7" ht="21" customHeight="1" x14ac:dyDescent="0.25">
      <c r="A49" s="185"/>
      <c r="B49" s="155" t="s">
        <v>167</v>
      </c>
      <c r="C49" s="322">
        <v>100</v>
      </c>
      <c r="D49" s="322"/>
      <c r="E49" s="326">
        <v>10</v>
      </c>
      <c r="F49" s="326"/>
      <c r="G49" s="156">
        <v>7.0574399999999997</v>
      </c>
    </row>
    <row r="50" spans="1:7" ht="21" customHeight="1" x14ac:dyDescent="0.25">
      <c r="A50" s="185"/>
      <c r="B50" s="155" t="s">
        <v>477</v>
      </c>
      <c r="C50" s="322">
        <v>50</v>
      </c>
      <c r="D50" s="322"/>
      <c r="E50" s="326">
        <v>10</v>
      </c>
      <c r="F50" s="326"/>
      <c r="G50" s="156">
        <v>10.820160000000001</v>
      </c>
    </row>
    <row r="51" spans="1:7" ht="21" customHeight="1" x14ac:dyDescent="0.25">
      <c r="A51" s="185"/>
      <c r="B51" s="155" t="s">
        <v>477</v>
      </c>
      <c r="C51" s="322">
        <v>100</v>
      </c>
      <c r="D51" s="322"/>
      <c r="E51" s="326">
        <v>10</v>
      </c>
      <c r="F51" s="326"/>
      <c r="G51" s="156">
        <v>19.787040000000005</v>
      </c>
    </row>
    <row r="52" spans="1:7" ht="21" customHeight="1" x14ac:dyDescent="0.25">
      <c r="A52" s="185"/>
      <c r="B52" s="155" t="s">
        <v>168</v>
      </c>
      <c r="C52" s="322">
        <v>100</v>
      </c>
      <c r="D52" s="322"/>
      <c r="E52" s="326">
        <v>5</v>
      </c>
      <c r="F52" s="326"/>
      <c r="G52" s="156">
        <v>10.632960000000001</v>
      </c>
    </row>
    <row r="53" spans="1:7" ht="21" customHeight="1" x14ac:dyDescent="0.25">
      <c r="A53" s="185"/>
      <c r="B53" s="155" t="s">
        <v>168</v>
      </c>
      <c r="C53" s="322">
        <v>150</v>
      </c>
      <c r="D53" s="322"/>
      <c r="E53" s="326">
        <v>5</v>
      </c>
      <c r="F53" s="326"/>
      <c r="G53" s="156">
        <v>16.99776</v>
      </c>
    </row>
    <row r="54" spans="1:7" ht="21" customHeight="1" x14ac:dyDescent="0.25">
      <c r="A54" s="185"/>
      <c r="B54" s="155" t="s">
        <v>168</v>
      </c>
      <c r="C54" s="322">
        <v>100</v>
      </c>
      <c r="D54" s="322"/>
      <c r="E54" s="326">
        <v>30</v>
      </c>
      <c r="F54" s="326"/>
      <c r="G54" s="156">
        <v>10.632960000000001</v>
      </c>
    </row>
    <row r="55" spans="1:7" ht="21" customHeight="1" x14ac:dyDescent="0.25">
      <c r="A55" s="185"/>
      <c r="B55" s="155" t="s">
        <v>478</v>
      </c>
      <c r="C55" s="322">
        <v>100</v>
      </c>
      <c r="D55" s="322"/>
      <c r="E55" s="326">
        <v>5</v>
      </c>
      <c r="F55" s="326"/>
      <c r="G55" s="156">
        <v>23.362560000000002</v>
      </c>
    </row>
    <row r="56" spans="1:7" ht="21" customHeight="1" x14ac:dyDescent="0.25">
      <c r="A56" s="185"/>
      <c r="B56" s="155" t="s">
        <v>478</v>
      </c>
      <c r="C56" s="322">
        <v>150</v>
      </c>
      <c r="D56" s="322"/>
      <c r="E56" s="326">
        <v>5</v>
      </c>
      <c r="F56" s="326"/>
      <c r="G56" s="156">
        <v>34.107840000000003</v>
      </c>
    </row>
    <row r="57" spans="1:7" ht="21" customHeight="1" x14ac:dyDescent="0.25">
      <c r="A57" s="185"/>
      <c r="B57" s="155" t="s">
        <v>169</v>
      </c>
      <c r="C57" s="322">
        <v>50</v>
      </c>
      <c r="D57" s="322"/>
      <c r="E57" s="326">
        <v>5</v>
      </c>
      <c r="F57" s="326"/>
      <c r="G57" s="156">
        <v>6</v>
      </c>
    </row>
    <row r="58" spans="1:7" ht="21" customHeight="1" x14ac:dyDescent="0.25">
      <c r="A58" s="185"/>
      <c r="B58" s="155" t="s">
        <v>169</v>
      </c>
      <c r="C58" s="322">
        <v>100</v>
      </c>
      <c r="D58" s="322"/>
      <c r="E58" s="326">
        <v>5</v>
      </c>
      <c r="F58" s="326"/>
      <c r="G58" s="156">
        <v>11.96208</v>
      </c>
    </row>
    <row r="59" spans="1:7" ht="21" customHeight="1" x14ac:dyDescent="0.25">
      <c r="A59" s="185"/>
      <c r="B59" s="155" t="s">
        <v>479</v>
      </c>
      <c r="C59" s="322">
        <v>100</v>
      </c>
      <c r="D59" s="322"/>
      <c r="E59" s="326">
        <v>5</v>
      </c>
      <c r="F59" s="326"/>
      <c r="G59" s="156">
        <v>24.691680000000002</v>
      </c>
    </row>
    <row r="60" spans="1:7" ht="28.5" customHeight="1" x14ac:dyDescent="0.25">
      <c r="A60" s="24"/>
      <c r="B60" s="24"/>
      <c r="C60" s="24"/>
      <c r="D60" s="24"/>
      <c r="E60" s="24"/>
      <c r="F60" s="24"/>
      <c r="G60" s="24"/>
    </row>
    <row r="61" spans="1:7" x14ac:dyDescent="0.25">
      <c r="A61" s="24"/>
      <c r="B61" s="24"/>
      <c r="C61" s="24"/>
      <c r="D61" s="24"/>
      <c r="E61" s="24"/>
      <c r="F61" s="24"/>
      <c r="G61" s="24"/>
    </row>
    <row r="62" spans="1:7" x14ac:dyDescent="0.25">
      <c r="A62" s="24"/>
      <c r="B62" s="24"/>
      <c r="C62" s="24"/>
      <c r="D62" s="24"/>
      <c r="E62" s="24"/>
      <c r="F62" s="24"/>
      <c r="G62" s="24"/>
    </row>
    <row r="63" spans="1:7" x14ac:dyDescent="0.25">
      <c r="A63" s="24"/>
      <c r="B63" s="24"/>
      <c r="C63" s="24"/>
      <c r="D63" s="24"/>
      <c r="E63" s="24"/>
      <c r="F63" s="24"/>
      <c r="G63" s="24"/>
    </row>
    <row r="64" spans="1:7" x14ac:dyDescent="0.25">
      <c r="A64" s="24"/>
      <c r="B64" s="24"/>
      <c r="C64" s="24"/>
      <c r="D64" s="24"/>
      <c r="E64" s="24"/>
      <c r="F64" s="24"/>
      <c r="G64" s="24"/>
    </row>
  </sheetData>
  <mergeCells count="64">
    <mergeCell ref="C56:D56"/>
    <mergeCell ref="E56:F56"/>
    <mergeCell ref="C51:D51"/>
    <mergeCell ref="C52:D52"/>
    <mergeCell ref="E52:F52"/>
    <mergeCell ref="C53:D53"/>
    <mergeCell ref="E53:F53"/>
    <mergeCell ref="E51:F51"/>
    <mergeCell ref="C55:D55"/>
    <mergeCell ref="E55:F55"/>
    <mergeCell ref="C49:D49"/>
    <mergeCell ref="E49:F49"/>
    <mergeCell ref="C50:D50"/>
    <mergeCell ref="E50:F50"/>
    <mergeCell ref="C46:D46"/>
    <mergeCell ref="E46:F46"/>
    <mergeCell ref="C47:D47"/>
    <mergeCell ref="E47:F47"/>
    <mergeCell ref="C48:D48"/>
    <mergeCell ref="E48:F48"/>
    <mergeCell ref="C42:D42"/>
    <mergeCell ref="E42:F42"/>
    <mergeCell ref="C43:D43"/>
    <mergeCell ref="E43:F43"/>
    <mergeCell ref="C45:D45"/>
    <mergeCell ref="E45:F45"/>
    <mergeCell ref="A44:G44"/>
    <mergeCell ref="A45:A59"/>
    <mergeCell ref="C57:D57"/>
    <mergeCell ref="E57:F57"/>
    <mergeCell ref="C58:D58"/>
    <mergeCell ref="E58:F58"/>
    <mergeCell ref="C59:D59"/>
    <mergeCell ref="E59:F59"/>
    <mergeCell ref="C54:D54"/>
    <mergeCell ref="E54:F54"/>
    <mergeCell ref="C39:D39"/>
    <mergeCell ref="E39:F39"/>
    <mergeCell ref="C40:D40"/>
    <mergeCell ref="E40:F40"/>
    <mergeCell ref="C41:D41"/>
    <mergeCell ref="E41:F41"/>
    <mergeCell ref="C36:D36"/>
    <mergeCell ref="E36:F36"/>
    <mergeCell ref="C37:D37"/>
    <mergeCell ref="E37:F37"/>
    <mergeCell ref="C38:D38"/>
    <mergeCell ref="E38:F38"/>
    <mergeCell ref="C34:D34"/>
    <mergeCell ref="E34:F34"/>
    <mergeCell ref="A34:B34"/>
    <mergeCell ref="C35:D35"/>
    <mergeCell ref="A3:G3"/>
    <mergeCell ref="A4:A9"/>
    <mergeCell ref="A33:G33"/>
    <mergeCell ref="A24:A29"/>
    <mergeCell ref="A30:G30"/>
    <mergeCell ref="A31:A32"/>
    <mergeCell ref="A10:A15"/>
    <mergeCell ref="A16:G16"/>
    <mergeCell ref="A17:A22"/>
    <mergeCell ref="A23:G23"/>
    <mergeCell ref="E35:F35"/>
    <mergeCell ref="A35:A43"/>
  </mergeCells>
  <phoneticPr fontId="43" type="noConversion"/>
  <pageMargins left="0.7" right="0.7" top="0.75" bottom="0.75" header="0.3" footer="0.3"/>
  <pageSetup paperSize="9" scale="5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</sheetPr>
  <dimension ref="A1:G28"/>
  <sheetViews>
    <sheetView zoomScale="115" zoomScaleNormal="115" zoomScaleSheetLayoutView="85" workbookViewId="0">
      <selection activeCell="P21" sqref="P21"/>
    </sheetView>
  </sheetViews>
  <sheetFormatPr defaultRowHeight="15" x14ac:dyDescent="0.25"/>
  <cols>
    <col min="1" max="1" width="28.28515625" customWidth="1"/>
    <col min="2" max="2" width="39.42578125" customWidth="1"/>
    <col min="3" max="3" width="12.7109375" customWidth="1"/>
    <col min="4" max="4" width="16" customWidth="1"/>
    <col min="5" max="5" width="15.140625" customWidth="1"/>
    <col min="6" max="6" width="4" hidden="1" customWidth="1"/>
    <col min="7" max="7" width="17.7109375" customWidth="1"/>
  </cols>
  <sheetData>
    <row r="1" spans="1:7" ht="93.75" customHeight="1" x14ac:dyDescent="0.25"/>
    <row r="2" spans="1:7" ht="15" customHeight="1" x14ac:dyDescent="0.25">
      <c r="A2" s="345" t="s">
        <v>380</v>
      </c>
      <c r="B2" s="345"/>
      <c r="C2" s="345"/>
      <c r="D2" s="345"/>
      <c r="E2" s="345"/>
      <c r="F2" s="345"/>
      <c r="G2" s="345"/>
    </row>
    <row r="3" spans="1:7" x14ac:dyDescent="0.25">
      <c r="A3" s="205" t="s">
        <v>151</v>
      </c>
      <c r="B3" s="205"/>
      <c r="C3" s="205"/>
      <c r="D3" s="205"/>
      <c r="E3" s="193" t="s">
        <v>352</v>
      </c>
      <c r="F3" s="193"/>
      <c r="G3" s="33" t="s">
        <v>187</v>
      </c>
    </row>
    <row r="4" spans="1:7" ht="53.25" customHeight="1" x14ac:dyDescent="0.25">
      <c r="A4" s="346"/>
      <c r="B4" s="348" t="s">
        <v>381</v>
      </c>
      <c r="C4" s="349"/>
      <c r="D4" s="349"/>
      <c r="E4" s="347" t="s">
        <v>353</v>
      </c>
      <c r="F4" s="347"/>
      <c r="G4" s="114">
        <v>220</v>
      </c>
    </row>
    <row r="5" spans="1:7" ht="53.25" customHeight="1" x14ac:dyDescent="0.25">
      <c r="A5" s="346"/>
      <c r="B5" s="337" t="s">
        <v>382</v>
      </c>
      <c r="C5" s="338"/>
      <c r="D5" s="338"/>
      <c r="E5" s="347" t="s">
        <v>353</v>
      </c>
      <c r="F5" s="347"/>
      <c r="G5" s="114">
        <v>220</v>
      </c>
    </row>
    <row r="6" spans="1:7" ht="53.25" customHeight="1" x14ac:dyDescent="0.25">
      <c r="A6" s="346"/>
      <c r="B6" s="337" t="s">
        <v>383</v>
      </c>
      <c r="C6" s="338"/>
      <c r="D6" s="338"/>
      <c r="E6" s="347" t="s">
        <v>363</v>
      </c>
      <c r="F6" s="347"/>
      <c r="G6" s="115">
        <v>2515</v>
      </c>
    </row>
    <row r="7" spans="1:7" ht="53.25" customHeight="1" x14ac:dyDescent="0.25">
      <c r="A7" s="123"/>
      <c r="B7" s="337" t="s">
        <v>383</v>
      </c>
      <c r="C7" s="338"/>
      <c r="D7" s="338"/>
      <c r="E7" s="344" t="s">
        <v>364</v>
      </c>
      <c r="F7" s="344"/>
      <c r="G7" s="114">
        <v>700</v>
      </c>
    </row>
    <row r="8" spans="1:7" ht="53.25" customHeight="1" x14ac:dyDescent="0.25">
      <c r="A8" s="123"/>
      <c r="B8" s="337" t="s">
        <v>383</v>
      </c>
      <c r="C8" s="338"/>
      <c r="D8" s="338"/>
      <c r="E8" s="344" t="s">
        <v>365</v>
      </c>
      <c r="F8" s="344"/>
      <c r="G8" s="115">
        <v>1520</v>
      </c>
    </row>
    <row r="9" spans="1:7" ht="45.75" customHeight="1" x14ac:dyDescent="0.25">
      <c r="A9" s="123"/>
      <c r="B9" s="327" t="s">
        <v>384</v>
      </c>
      <c r="C9" s="328"/>
      <c r="D9" s="328"/>
      <c r="E9" s="122" t="s">
        <v>385</v>
      </c>
      <c r="F9" s="122"/>
      <c r="G9" s="116">
        <v>280</v>
      </c>
    </row>
    <row r="10" spans="1:7" ht="45.75" customHeight="1" x14ac:dyDescent="0.25">
      <c r="A10" s="123"/>
      <c r="B10" s="327" t="s">
        <v>384</v>
      </c>
      <c r="C10" s="328"/>
      <c r="D10" s="328"/>
      <c r="E10" s="124" t="s">
        <v>386</v>
      </c>
      <c r="F10" s="124"/>
      <c r="G10" s="125">
        <v>140</v>
      </c>
    </row>
    <row r="11" spans="1:7" ht="15" customHeight="1" x14ac:dyDescent="0.25">
      <c r="A11" s="329" t="s">
        <v>366</v>
      </c>
      <c r="B11" s="329"/>
      <c r="C11" s="329"/>
      <c r="D11" s="329"/>
      <c r="E11" s="329"/>
      <c r="F11" s="329"/>
      <c r="G11" s="329"/>
    </row>
    <row r="12" spans="1:7" ht="15" customHeight="1" x14ac:dyDescent="0.25">
      <c r="A12" s="334" t="s">
        <v>151</v>
      </c>
      <c r="B12" s="335"/>
      <c r="C12" s="332"/>
      <c r="D12" s="17" t="s">
        <v>355</v>
      </c>
      <c r="E12" s="330" t="s">
        <v>172</v>
      </c>
      <c r="F12" s="330"/>
      <c r="G12" s="33" t="s">
        <v>370</v>
      </c>
    </row>
    <row r="13" spans="1:7" ht="83.25" customHeight="1" x14ac:dyDescent="0.25">
      <c r="A13" s="117"/>
      <c r="B13" s="336" t="s">
        <v>367</v>
      </c>
      <c r="C13" s="337"/>
      <c r="D13" s="118" t="s">
        <v>372</v>
      </c>
      <c r="E13" s="114">
        <v>908</v>
      </c>
      <c r="F13" s="118"/>
      <c r="G13" s="115">
        <v>10896</v>
      </c>
    </row>
    <row r="14" spans="1:7" ht="83.25" customHeight="1" x14ac:dyDescent="0.25">
      <c r="A14" s="117"/>
      <c r="B14" s="336" t="s">
        <v>368</v>
      </c>
      <c r="C14" s="337"/>
      <c r="D14" s="118" t="s">
        <v>372</v>
      </c>
      <c r="E14" s="114">
        <v>986</v>
      </c>
      <c r="F14" s="118"/>
      <c r="G14" s="115">
        <v>11832</v>
      </c>
    </row>
    <row r="15" spans="1:7" ht="83.25" customHeight="1" x14ac:dyDescent="0.25">
      <c r="A15" s="117"/>
      <c r="B15" s="336" t="s">
        <v>369</v>
      </c>
      <c r="C15" s="337"/>
      <c r="D15" s="118" t="s">
        <v>371</v>
      </c>
      <c r="E15" s="114">
        <v>986</v>
      </c>
      <c r="F15" s="118"/>
      <c r="G15" s="115">
        <v>14790</v>
      </c>
    </row>
    <row r="16" spans="1:7" x14ac:dyDescent="0.25">
      <c r="A16" s="329" t="s">
        <v>354</v>
      </c>
      <c r="B16" s="329"/>
      <c r="C16" s="329"/>
      <c r="D16" s="329"/>
      <c r="E16" s="329"/>
      <c r="F16" s="329"/>
      <c r="G16" s="329"/>
    </row>
    <row r="17" spans="1:7" ht="15" customHeight="1" x14ac:dyDescent="0.25">
      <c r="A17" s="333" t="s">
        <v>151</v>
      </c>
      <c r="B17" s="205"/>
      <c r="C17" s="205"/>
      <c r="D17" s="205"/>
      <c r="E17" s="330" t="s">
        <v>355</v>
      </c>
      <c r="F17" s="330"/>
      <c r="G17" s="110" t="s">
        <v>248</v>
      </c>
    </row>
    <row r="18" spans="1:7" ht="31.5" customHeight="1" x14ac:dyDescent="0.25">
      <c r="A18" s="120"/>
      <c r="B18" s="327" t="s">
        <v>357</v>
      </c>
      <c r="C18" s="343"/>
      <c r="D18" s="343"/>
      <c r="E18" s="340" t="s">
        <v>356</v>
      </c>
      <c r="F18" s="340"/>
      <c r="G18" s="116">
        <v>435</v>
      </c>
    </row>
    <row r="19" spans="1:7" ht="31.5" customHeight="1" x14ac:dyDescent="0.25">
      <c r="A19" s="121"/>
      <c r="B19" s="327" t="s">
        <v>358</v>
      </c>
      <c r="C19" s="343"/>
      <c r="D19" s="343"/>
      <c r="E19" s="340" t="s">
        <v>356</v>
      </c>
      <c r="F19" s="340"/>
      <c r="G19" s="116">
        <v>435</v>
      </c>
    </row>
    <row r="20" spans="1:7" ht="31.5" customHeight="1" x14ac:dyDescent="0.25">
      <c r="A20" s="121"/>
      <c r="B20" s="341" t="s">
        <v>359</v>
      </c>
      <c r="C20" s="328"/>
      <c r="D20" s="328"/>
      <c r="E20" s="340" t="s">
        <v>356</v>
      </c>
      <c r="F20" s="340"/>
      <c r="G20" s="116">
        <v>435</v>
      </c>
    </row>
    <row r="21" spans="1:7" ht="31.5" customHeight="1" x14ac:dyDescent="0.25">
      <c r="A21" s="121"/>
      <c r="B21" s="341" t="s">
        <v>360</v>
      </c>
      <c r="C21" s="328"/>
      <c r="D21" s="328"/>
      <c r="E21" s="340" t="s">
        <v>356</v>
      </c>
      <c r="F21" s="340"/>
      <c r="G21" s="116">
        <v>435</v>
      </c>
    </row>
    <row r="22" spans="1:7" ht="31.5" customHeight="1" x14ac:dyDescent="0.25">
      <c r="A22" s="126"/>
      <c r="B22" s="328" t="s">
        <v>361</v>
      </c>
      <c r="C22" s="328"/>
      <c r="D22" s="328"/>
      <c r="E22" s="340" t="s">
        <v>356</v>
      </c>
      <c r="F22" s="340"/>
      <c r="G22" s="116">
        <v>435</v>
      </c>
    </row>
    <row r="23" spans="1:7" ht="31.5" customHeight="1" x14ac:dyDescent="0.25">
      <c r="A23" s="123"/>
      <c r="B23" s="342" t="s">
        <v>362</v>
      </c>
      <c r="C23" s="342"/>
      <c r="D23" s="342"/>
      <c r="E23" s="339" t="s">
        <v>356</v>
      </c>
      <c r="F23" s="339"/>
      <c r="G23" s="125">
        <v>435</v>
      </c>
    </row>
    <row r="24" spans="1:7" ht="15" customHeight="1" x14ac:dyDescent="0.25">
      <c r="A24" s="329" t="s">
        <v>378</v>
      </c>
      <c r="B24" s="329"/>
      <c r="C24" s="329"/>
      <c r="D24" s="329"/>
      <c r="E24" s="329"/>
      <c r="F24" s="329"/>
      <c r="G24" s="329"/>
    </row>
    <row r="25" spans="1:7" ht="15" customHeight="1" x14ac:dyDescent="0.25">
      <c r="A25" s="331" t="s">
        <v>151</v>
      </c>
      <c r="B25" s="332"/>
      <c r="C25" s="32" t="s">
        <v>379</v>
      </c>
      <c r="D25" s="32" t="s">
        <v>355</v>
      </c>
      <c r="E25" s="330" t="s">
        <v>172</v>
      </c>
      <c r="F25" s="330"/>
      <c r="G25" s="110" t="s">
        <v>377</v>
      </c>
    </row>
    <row r="26" spans="1:7" ht="30.75" customHeight="1" x14ac:dyDescent="0.25">
      <c r="A26" s="132"/>
      <c r="B26" s="128" t="s">
        <v>373</v>
      </c>
      <c r="C26" s="118">
        <v>7</v>
      </c>
      <c r="D26" s="118" t="s">
        <v>428</v>
      </c>
      <c r="E26" s="114">
        <v>348</v>
      </c>
      <c r="F26" s="118"/>
      <c r="G26" s="115">
        <v>3480</v>
      </c>
    </row>
    <row r="27" spans="1:7" ht="30.75" customHeight="1" x14ac:dyDescent="0.25">
      <c r="A27" s="131"/>
      <c r="B27" s="128" t="s">
        <v>373</v>
      </c>
      <c r="C27" s="118">
        <v>7</v>
      </c>
      <c r="D27" s="118" t="s">
        <v>375</v>
      </c>
      <c r="E27" s="114">
        <v>332</v>
      </c>
      <c r="F27" s="118"/>
      <c r="G27" s="115">
        <v>6640</v>
      </c>
    </row>
    <row r="28" spans="1:7" ht="54" customHeight="1" x14ac:dyDescent="0.25">
      <c r="A28" s="131"/>
      <c r="B28" s="119" t="s">
        <v>374</v>
      </c>
      <c r="C28" s="118">
        <v>20</v>
      </c>
      <c r="D28" s="118" t="s">
        <v>376</v>
      </c>
      <c r="E28" s="114">
        <v>540</v>
      </c>
      <c r="F28" s="118"/>
      <c r="G28" s="115">
        <v>2700</v>
      </c>
    </row>
  </sheetData>
  <mergeCells count="40">
    <mergeCell ref="A2:G2"/>
    <mergeCell ref="A4:A6"/>
    <mergeCell ref="E3:F3"/>
    <mergeCell ref="E4:F4"/>
    <mergeCell ref="E5:F5"/>
    <mergeCell ref="E6:F6"/>
    <mergeCell ref="A3:D3"/>
    <mergeCell ref="B6:D6"/>
    <mergeCell ref="B5:D5"/>
    <mergeCell ref="B4:D4"/>
    <mergeCell ref="B7:D7"/>
    <mergeCell ref="B8:D8"/>
    <mergeCell ref="E23:F23"/>
    <mergeCell ref="E20:F20"/>
    <mergeCell ref="E21:F21"/>
    <mergeCell ref="E22:F22"/>
    <mergeCell ref="B20:D20"/>
    <mergeCell ref="B21:D21"/>
    <mergeCell ref="B22:D22"/>
    <mergeCell ref="B23:D23"/>
    <mergeCell ref="E18:F18"/>
    <mergeCell ref="E19:F19"/>
    <mergeCell ref="B18:D18"/>
    <mergeCell ref="B19:D19"/>
    <mergeCell ref="E7:F7"/>
    <mergeCell ref="E8:F8"/>
    <mergeCell ref="B9:D9"/>
    <mergeCell ref="B10:D10"/>
    <mergeCell ref="A24:G24"/>
    <mergeCell ref="E25:F25"/>
    <mergeCell ref="A25:B25"/>
    <mergeCell ref="A16:G16"/>
    <mergeCell ref="A17:D17"/>
    <mergeCell ref="A12:C12"/>
    <mergeCell ref="E17:F17"/>
    <mergeCell ref="A11:G11"/>
    <mergeCell ref="B14:C14"/>
    <mergeCell ref="B15:C15"/>
    <mergeCell ref="E12:F12"/>
    <mergeCell ref="B13:C13"/>
  </mergeCells>
  <phoneticPr fontId="43" type="noConversion"/>
  <pageMargins left="0.7" right="0.7" top="0.75" bottom="0.75" header="0.3" footer="0.3"/>
  <pageSetup paperSize="9" scale="6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FAC8-1088-423D-A940-AC6439EC6C20}">
  <dimension ref="A1:G31"/>
  <sheetViews>
    <sheetView zoomScaleNormal="100" zoomScaleSheetLayoutView="85" workbookViewId="0">
      <selection activeCell="J8" sqref="J8"/>
    </sheetView>
  </sheetViews>
  <sheetFormatPr defaultRowHeight="15" x14ac:dyDescent="0.25"/>
  <cols>
    <col min="1" max="1" width="28.28515625" customWidth="1"/>
    <col min="2" max="2" width="39.42578125" customWidth="1"/>
    <col min="3" max="3" width="12.7109375" customWidth="1"/>
    <col min="4" max="4" width="16" customWidth="1"/>
    <col min="5" max="5" width="15.140625" customWidth="1"/>
    <col min="6" max="6" width="4" hidden="1" customWidth="1"/>
    <col min="7" max="7" width="17.7109375" customWidth="1"/>
  </cols>
  <sheetData>
    <row r="1" spans="1:7" ht="93.75" customHeight="1" x14ac:dyDescent="0.25"/>
    <row r="2" spans="1:7" ht="15" customHeight="1" x14ac:dyDescent="0.25">
      <c r="A2" s="351" t="s">
        <v>400</v>
      </c>
      <c r="B2" s="351"/>
      <c r="C2" s="351"/>
      <c r="D2" s="351"/>
      <c r="E2" s="351"/>
      <c r="F2" s="351"/>
      <c r="G2" s="351"/>
    </row>
    <row r="3" spans="1:7" x14ac:dyDescent="0.25">
      <c r="A3" s="205" t="s">
        <v>151</v>
      </c>
      <c r="B3" s="205"/>
      <c r="C3" s="205"/>
      <c r="D3" s="205"/>
      <c r="E3" s="193" t="s">
        <v>352</v>
      </c>
      <c r="F3" s="193"/>
      <c r="G3" s="33" t="s">
        <v>187</v>
      </c>
    </row>
    <row r="4" spans="1:7" ht="53.25" customHeight="1" x14ac:dyDescent="0.25">
      <c r="A4" s="129"/>
      <c r="B4" s="352" t="s">
        <v>425</v>
      </c>
      <c r="C4" s="353"/>
      <c r="D4" s="354"/>
      <c r="E4" s="347" t="s">
        <v>401</v>
      </c>
      <c r="F4" s="347"/>
      <c r="G4" s="114">
        <v>107</v>
      </c>
    </row>
    <row r="5" spans="1:7" ht="53.25" customHeight="1" x14ac:dyDescent="0.25">
      <c r="A5" s="126"/>
      <c r="B5" s="336" t="s">
        <v>426</v>
      </c>
      <c r="C5" s="350"/>
      <c r="D5" s="337"/>
      <c r="E5" s="344" t="s">
        <v>402</v>
      </c>
      <c r="F5" s="344"/>
      <c r="G5" s="114">
        <v>255</v>
      </c>
    </row>
    <row r="6" spans="1:7" ht="53.25" customHeight="1" x14ac:dyDescent="0.25">
      <c r="A6" s="126"/>
      <c r="B6" s="336" t="s">
        <v>427</v>
      </c>
      <c r="C6" s="350"/>
      <c r="D6" s="337"/>
      <c r="E6" s="118" t="s">
        <v>353</v>
      </c>
      <c r="F6" s="118"/>
      <c r="G6" s="114">
        <v>177</v>
      </c>
    </row>
    <row r="7" spans="1:7" ht="53.25" customHeight="1" x14ac:dyDescent="0.25">
      <c r="A7" s="126"/>
      <c r="B7" s="336" t="s">
        <v>404</v>
      </c>
      <c r="C7" s="350"/>
      <c r="D7" s="337"/>
      <c r="E7" s="118" t="s">
        <v>353</v>
      </c>
      <c r="F7" s="118"/>
      <c r="G7" s="114">
        <v>265</v>
      </c>
    </row>
    <row r="8" spans="1:7" ht="53.25" customHeight="1" x14ac:dyDescent="0.25">
      <c r="A8" s="126"/>
      <c r="B8" s="336" t="s">
        <v>427</v>
      </c>
      <c r="C8" s="350"/>
      <c r="D8" s="337"/>
      <c r="E8" s="118" t="s">
        <v>385</v>
      </c>
      <c r="F8" s="118"/>
      <c r="G8" s="114">
        <v>445</v>
      </c>
    </row>
    <row r="9" spans="1:7" ht="53.25" customHeight="1" x14ac:dyDescent="0.25">
      <c r="A9" s="126"/>
      <c r="B9" s="336" t="s">
        <v>405</v>
      </c>
      <c r="C9" s="350"/>
      <c r="D9" s="337"/>
      <c r="E9" s="118" t="s">
        <v>403</v>
      </c>
      <c r="F9" s="118"/>
      <c r="G9" s="114">
        <v>655</v>
      </c>
    </row>
    <row r="10" spans="1:7" ht="53.25" customHeight="1" x14ac:dyDescent="0.25">
      <c r="A10" s="126"/>
      <c r="B10" s="336" t="s">
        <v>406</v>
      </c>
      <c r="C10" s="350"/>
      <c r="D10" s="337"/>
      <c r="E10" s="118" t="s">
        <v>403</v>
      </c>
      <c r="F10" s="118"/>
      <c r="G10" s="114">
        <v>655</v>
      </c>
    </row>
    <row r="11" spans="1:7" ht="53.25" customHeight="1" x14ac:dyDescent="0.25">
      <c r="A11" s="126"/>
      <c r="B11" s="336" t="s">
        <v>407</v>
      </c>
      <c r="C11" s="350"/>
      <c r="D11" s="337"/>
      <c r="E11" s="118" t="s">
        <v>403</v>
      </c>
      <c r="F11" s="118"/>
      <c r="G11" s="114">
        <v>435</v>
      </c>
    </row>
    <row r="12" spans="1:7" ht="53.25" customHeight="1" x14ac:dyDescent="0.25">
      <c r="A12" s="130"/>
      <c r="B12" s="336" t="s">
        <v>408</v>
      </c>
      <c r="C12" s="350"/>
      <c r="D12" s="337"/>
      <c r="E12" s="118" t="s">
        <v>403</v>
      </c>
      <c r="F12" s="118"/>
      <c r="G12" s="114">
        <v>435</v>
      </c>
    </row>
    <row r="13" spans="1:7" ht="15" customHeight="1" x14ac:dyDescent="0.25">
      <c r="A13" s="351" t="s">
        <v>409</v>
      </c>
      <c r="B13" s="351"/>
      <c r="C13" s="351"/>
      <c r="D13" s="351"/>
      <c r="E13" s="351"/>
      <c r="F13" s="351"/>
      <c r="G13" s="351"/>
    </row>
    <row r="14" spans="1:7" ht="20.25" customHeight="1" x14ac:dyDescent="0.25">
      <c r="A14" s="205" t="s">
        <v>151</v>
      </c>
      <c r="B14" s="205"/>
      <c r="C14" s="205"/>
      <c r="D14" s="205"/>
      <c r="E14" s="193" t="s">
        <v>352</v>
      </c>
      <c r="F14" s="193"/>
      <c r="G14" s="33" t="s">
        <v>187</v>
      </c>
    </row>
    <row r="15" spans="1:7" ht="48" customHeight="1" x14ac:dyDescent="0.25">
      <c r="A15" s="129"/>
      <c r="B15" s="336" t="s">
        <v>411</v>
      </c>
      <c r="C15" s="350"/>
      <c r="D15" s="337"/>
      <c r="E15" s="118" t="s">
        <v>410</v>
      </c>
      <c r="F15" s="118"/>
      <c r="G15" s="115">
        <v>336</v>
      </c>
    </row>
    <row r="16" spans="1:7" ht="48" customHeight="1" x14ac:dyDescent="0.25">
      <c r="A16" s="126"/>
      <c r="B16" s="336" t="s">
        <v>412</v>
      </c>
      <c r="C16" s="350"/>
      <c r="D16" s="337"/>
      <c r="E16" s="118" t="s">
        <v>410</v>
      </c>
      <c r="F16" s="118"/>
      <c r="G16" s="115">
        <v>360</v>
      </c>
    </row>
    <row r="17" spans="1:7" ht="48" customHeight="1" x14ac:dyDescent="0.25">
      <c r="A17" s="126"/>
      <c r="B17" s="336" t="s">
        <v>413</v>
      </c>
      <c r="C17" s="350"/>
      <c r="D17" s="337"/>
      <c r="E17" s="118" t="s">
        <v>414</v>
      </c>
      <c r="F17" s="118"/>
      <c r="G17" s="115">
        <v>400</v>
      </c>
    </row>
    <row r="18" spans="1:7" ht="48" customHeight="1" x14ac:dyDescent="0.25">
      <c r="A18" s="126"/>
      <c r="B18" s="336" t="s">
        <v>415</v>
      </c>
      <c r="C18" s="350"/>
      <c r="D18" s="337"/>
      <c r="E18" s="118" t="s">
        <v>416</v>
      </c>
      <c r="F18" s="118"/>
      <c r="G18" s="115">
        <v>215</v>
      </c>
    </row>
    <row r="19" spans="1:7" ht="48" customHeight="1" x14ac:dyDescent="0.25">
      <c r="A19" s="126"/>
      <c r="B19" s="336" t="s">
        <v>417</v>
      </c>
      <c r="C19" s="350"/>
      <c r="D19" s="337"/>
      <c r="E19" s="118" t="s">
        <v>418</v>
      </c>
      <c r="F19" s="118"/>
      <c r="G19" s="115">
        <v>361.193625</v>
      </c>
    </row>
    <row r="20" spans="1:7" ht="48" customHeight="1" x14ac:dyDescent="0.25">
      <c r="A20" s="126"/>
      <c r="B20" s="336" t="s">
        <v>419</v>
      </c>
      <c r="C20" s="350"/>
      <c r="D20" s="337"/>
      <c r="E20" s="118" t="s">
        <v>418</v>
      </c>
      <c r="F20" s="118"/>
      <c r="G20" s="115">
        <v>320</v>
      </c>
    </row>
    <row r="21" spans="1:7" ht="48" customHeight="1" x14ac:dyDescent="0.25">
      <c r="A21" s="126"/>
      <c r="B21" s="336" t="s">
        <v>420</v>
      </c>
      <c r="C21" s="350"/>
      <c r="D21" s="337"/>
      <c r="E21" s="118" t="s">
        <v>421</v>
      </c>
      <c r="F21" s="118"/>
      <c r="G21" s="115">
        <v>540.33524999999997</v>
      </c>
    </row>
    <row r="22" spans="1:7" ht="48" customHeight="1" x14ac:dyDescent="0.25">
      <c r="A22" s="126"/>
      <c r="B22" s="336" t="s">
        <v>422</v>
      </c>
      <c r="C22" s="350"/>
      <c r="D22" s="337"/>
      <c r="E22" s="118" t="s">
        <v>423</v>
      </c>
      <c r="F22" s="118"/>
      <c r="G22" s="115">
        <v>1401.3967500000001</v>
      </c>
    </row>
    <row r="23" spans="1:7" ht="48" customHeight="1" x14ac:dyDescent="0.25">
      <c r="A23" s="130"/>
      <c r="B23" s="336" t="s">
        <v>424</v>
      </c>
      <c r="C23" s="350"/>
      <c r="D23" s="337"/>
      <c r="E23" s="118" t="s">
        <v>423</v>
      </c>
      <c r="F23" s="118"/>
      <c r="G23" s="115">
        <v>1375.3935000000001</v>
      </c>
    </row>
    <row r="24" spans="1:7" ht="31.5" customHeight="1" x14ac:dyDescent="0.25"/>
    <row r="25" spans="1:7" ht="31.5" customHeight="1" x14ac:dyDescent="0.25"/>
    <row r="26" spans="1:7" ht="31.5" customHeight="1" x14ac:dyDescent="0.25"/>
    <row r="27" spans="1:7" ht="31.5" customHeight="1" x14ac:dyDescent="0.25"/>
    <row r="28" spans="1:7" ht="15" customHeight="1" x14ac:dyDescent="0.25"/>
    <row r="29" spans="1:7" ht="15" customHeight="1" x14ac:dyDescent="0.25"/>
    <row r="30" spans="1:7" ht="46.5" customHeight="1" x14ac:dyDescent="0.25"/>
    <row r="31" spans="1:7" ht="54" customHeight="1" x14ac:dyDescent="0.25"/>
  </sheetData>
  <mergeCells count="26">
    <mergeCell ref="B20:D20"/>
    <mergeCell ref="B21:D21"/>
    <mergeCell ref="B22:D22"/>
    <mergeCell ref="B23:D23"/>
    <mergeCell ref="A13:G13"/>
    <mergeCell ref="A14:D14"/>
    <mergeCell ref="E14:F14"/>
    <mergeCell ref="B15:D15"/>
    <mergeCell ref="B16:D16"/>
    <mergeCell ref="B17:D17"/>
    <mergeCell ref="B18:D18"/>
    <mergeCell ref="B19:D19"/>
    <mergeCell ref="E5:F5"/>
    <mergeCell ref="A2:G2"/>
    <mergeCell ref="A3:D3"/>
    <mergeCell ref="E3:F3"/>
    <mergeCell ref="B4:D4"/>
    <mergeCell ref="E4:F4"/>
    <mergeCell ref="B11:D11"/>
    <mergeCell ref="B12:D12"/>
    <mergeCell ref="B9:D9"/>
    <mergeCell ref="B10:D10"/>
    <mergeCell ref="B5:D5"/>
    <mergeCell ref="B6:D6"/>
    <mergeCell ref="B8:D8"/>
    <mergeCell ref="B7:D7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371E5-950F-44F0-A4F5-8084EF0B1038}">
  <dimension ref="A1:G21"/>
  <sheetViews>
    <sheetView zoomScaleNormal="100" zoomScaleSheetLayoutView="85" workbookViewId="0">
      <selection activeCell="G5" sqref="G5"/>
    </sheetView>
  </sheetViews>
  <sheetFormatPr defaultRowHeight="15" x14ac:dyDescent="0.25"/>
  <cols>
    <col min="1" max="1" width="28.28515625" customWidth="1"/>
    <col min="2" max="2" width="39.42578125" customWidth="1"/>
    <col min="3" max="3" width="12.7109375" customWidth="1"/>
    <col min="4" max="4" width="16" customWidth="1"/>
    <col min="5" max="5" width="15.140625" customWidth="1"/>
    <col min="6" max="6" width="4" hidden="1" customWidth="1"/>
    <col min="7" max="7" width="17.7109375" customWidth="1"/>
  </cols>
  <sheetData>
    <row r="1" spans="1:7" ht="93.75" customHeight="1" x14ac:dyDescent="0.25">
      <c r="A1" s="24"/>
      <c r="B1" s="24"/>
      <c r="C1" s="24"/>
      <c r="D1" s="24"/>
      <c r="E1" s="24"/>
      <c r="F1" s="24"/>
      <c r="G1" s="24"/>
    </row>
    <row r="2" spans="1:7" ht="15" customHeight="1" x14ac:dyDescent="0.25">
      <c r="A2" s="351" t="s">
        <v>443</v>
      </c>
      <c r="B2" s="351"/>
      <c r="C2" s="351"/>
      <c r="D2" s="351"/>
      <c r="E2" s="351"/>
      <c r="F2" s="351"/>
      <c r="G2" s="351"/>
    </row>
    <row r="3" spans="1:7" x14ac:dyDescent="0.25">
      <c r="A3" s="205" t="s">
        <v>151</v>
      </c>
      <c r="B3" s="205"/>
      <c r="C3" s="205"/>
      <c r="D3" s="205"/>
      <c r="E3" s="193" t="s">
        <v>170</v>
      </c>
      <c r="F3" s="193"/>
      <c r="G3" s="33" t="s">
        <v>187</v>
      </c>
    </row>
    <row r="4" spans="1:7" ht="85.5" customHeight="1" x14ac:dyDescent="0.25">
      <c r="A4" s="117"/>
      <c r="B4" s="357" t="s">
        <v>451</v>
      </c>
      <c r="C4" s="357"/>
      <c r="D4" s="357"/>
      <c r="E4" s="358" t="s">
        <v>444</v>
      </c>
      <c r="F4" s="358"/>
      <c r="G4" s="147">
        <v>290</v>
      </c>
    </row>
    <row r="5" spans="1:7" ht="85.5" customHeight="1" x14ac:dyDescent="0.25">
      <c r="A5" s="117"/>
      <c r="B5" s="355" t="s">
        <v>452</v>
      </c>
      <c r="C5" s="355"/>
      <c r="D5" s="355"/>
      <c r="E5" s="356" t="s">
        <v>445</v>
      </c>
      <c r="F5" s="356"/>
      <c r="G5" s="147">
        <v>335</v>
      </c>
    </row>
    <row r="6" spans="1:7" ht="85.5" customHeight="1" x14ac:dyDescent="0.25">
      <c r="A6" s="117"/>
      <c r="B6" s="355" t="s">
        <v>453</v>
      </c>
      <c r="C6" s="355"/>
      <c r="D6" s="355"/>
      <c r="E6" s="148" t="s">
        <v>446</v>
      </c>
      <c r="F6" s="148"/>
      <c r="G6" s="147">
        <v>190</v>
      </c>
    </row>
    <row r="7" spans="1:7" ht="85.5" customHeight="1" x14ac:dyDescent="0.25">
      <c r="A7" s="117"/>
      <c r="B7" s="355" t="s">
        <v>454</v>
      </c>
      <c r="C7" s="355"/>
      <c r="D7" s="355"/>
      <c r="E7" s="148" t="s">
        <v>447</v>
      </c>
      <c r="F7" s="148"/>
      <c r="G7" s="147">
        <v>1050</v>
      </c>
    </row>
    <row r="8" spans="1:7" ht="85.5" customHeight="1" x14ac:dyDescent="0.25">
      <c r="A8" s="117"/>
      <c r="B8" s="355" t="s">
        <v>455</v>
      </c>
      <c r="C8" s="355"/>
      <c r="D8" s="355"/>
      <c r="E8" s="148" t="s">
        <v>448</v>
      </c>
      <c r="F8" s="148"/>
      <c r="G8" s="147">
        <v>170</v>
      </c>
    </row>
    <row r="9" spans="1:7" ht="85.5" customHeight="1" x14ac:dyDescent="0.25">
      <c r="A9" s="117"/>
      <c r="B9" s="355" t="s">
        <v>456</v>
      </c>
      <c r="C9" s="355"/>
      <c r="D9" s="355"/>
      <c r="E9" s="148" t="s">
        <v>449</v>
      </c>
      <c r="F9" s="148"/>
      <c r="G9" s="147">
        <v>635</v>
      </c>
    </row>
    <row r="10" spans="1:7" ht="85.5" customHeight="1" x14ac:dyDescent="0.25">
      <c r="A10" s="117"/>
      <c r="B10" s="355" t="s">
        <v>457</v>
      </c>
      <c r="C10" s="355"/>
      <c r="D10" s="355"/>
      <c r="E10" s="148" t="s">
        <v>450</v>
      </c>
      <c r="F10" s="148"/>
      <c r="G10" s="147">
        <v>935</v>
      </c>
    </row>
    <row r="11" spans="1:7" ht="85.5" customHeight="1" x14ac:dyDescent="0.25">
      <c r="A11" s="117"/>
      <c r="B11" s="355" t="s">
        <v>459</v>
      </c>
      <c r="C11" s="355"/>
      <c r="D11" s="355"/>
      <c r="E11" s="148" t="s">
        <v>458</v>
      </c>
      <c r="F11" s="148"/>
      <c r="G11" s="147">
        <v>1885</v>
      </c>
    </row>
    <row r="12" spans="1:7" ht="85.5" customHeight="1" x14ac:dyDescent="0.25">
      <c r="A12" s="117"/>
      <c r="B12" s="355" t="s">
        <v>460</v>
      </c>
      <c r="C12" s="355"/>
      <c r="D12" s="355"/>
      <c r="E12" s="148"/>
      <c r="F12" s="148"/>
      <c r="G12" s="147">
        <v>998</v>
      </c>
    </row>
    <row r="13" spans="1:7" ht="85.5" customHeight="1" x14ac:dyDescent="0.25">
      <c r="A13" s="117"/>
      <c r="B13" s="355" t="s">
        <v>461</v>
      </c>
      <c r="C13" s="355"/>
      <c r="D13" s="355"/>
      <c r="E13" s="148"/>
      <c r="F13" s="148"/>
      <c r="G13" s="147">
        <v>340</v>
      </c>
    </row>
    <row r="14" spans="1:7" ht="31.5" customHeight="1" x14ac:dyDescent="0.25">
      <c r="A14" s="24"/>
      <c r="B14" s="24"/>
      <c r="C14" s="24"/>
      <c r="D14" s="24"/>
      <c r="E14" s="24"/>
      <c r="F14" s="24"/>
      <c r="G14" s="24"/>
    </row>
    <row r="15" spans="1:7" ht="31.5" customHeight="1" x14ac:dyDescent="0.25">
      <c r="A15" s="24"/>
      <c r="B15" s="24"/>
      <c r="C15" s="24"/>
      <c r="D15" s="24"/>
      <c r="E15" s="24"/>
      <c r="F15" s="24"/>
      <c r="G15" s="24"/>
    </row>
    <row r="16" spans="1:7" ht="31.5" customHeight="1" x14ac:dyDescent="0.25"/>
    <row r="17" ht="31.5" customHeight="1" x14ac:dyDescent="0.25"/>
    <row r="18" ht="15" customHeight="1" x14ac:dyDescent="0.25"/>
    <row r="19" ht="15" customHeight="1" x14ac:dyDescent="0.25"/>
    <row r="20" ht="46.5" customHeight="1" x14ac:dyDescent="0.25"/>
    <row r="21" ht="54" customHeight="1" x14ac:dyDescent="0.25"/>
  </sheetData>
  <mergeCells count="15">
    <mergeCell ref="B11:D11"/>
    <mergeCell ref="B12:D12"/>
    <mergeCell ref="B13:D13"/>
    <mergeCell ref="B6:D6"/>
    <mergeCell ref="B7:D7"/>
    <mergeCell ref="B8:D8"/>
    <mergeCell ref="B9:D9"/>
    <mergeCell ref="B10:D10"/>
    <mergeCell ref="B5:D5"/>
    <mergeCell ref="E5:F5"/>
    <mergeCell ref="A2:G2"/>
    <mergeCell ref="A3:D3"/>
    <mergeCell ref="E3:F3"/>
    <mergeCell ref="B4:D4"/>
    <mergeCell ref="E4:F4"/>
  </mergeCells>
  <phoneticPr fontId="43" type="noConversion"/>
  <pageMargins left="0.7" right="0.7" top="0.75" bottom="0.75" header="0.3" footer="0.3"/>
  <pageSetup paperSize="9" scale="67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НПЭ</vt:lpstr>
      <vt:lpstr>Фольга и огнеупор матер-лы</vt:lpstr>
      <vt:lpstr>Джут поролон скотчи</vt:lpstr>
      <vt:lpstr>Мембраны геотекстиль</vt:lpstr>
      <vt:lpstr>Трубная изоляция</vt:lpstr>
      <vt:lpstr>ППЭ и Лента</vt:lpstr>
      <vt:lpstr>Ковры</vt:lpstr>
      <vt:lpstr>Ковры ворс</vt:lpstr>
      <vt:lpstr>Лопаты</vt:lpstr>
      <vt:lpstr>Продукция с дисконтом</vt:lpstr>
      <vt:lpstr>'Джут поролон скотчи'!Область_печати</vt:lpstr>
      <vt:lpstr>Ковры!Область_печати</vt:lpstr>
      <vt:lpstr>'Ковры ворс'!Область_печати</vt:lpstr>
      <vt:lpstr>Лопаты!Область_печати</vt:lpstr>
      <vt:lpstr>'Мембраны геотекстиль'!Область_печати</vt:lpstr>
      <vt:lpstr>НПЭ!Область_печати</vt:lpstr>
      <vt:lpstr>'ППЭ и Лента'!Область_печати</vt:lpstr>
      <vt:lpstr>'Продукция с дисконтом'!Область_печати</vt:lpstr>
      <vt:lpstr>'Трубная изоляция'!Область_печати</vt:lpstr>
      <vt:lpstr>'Фольга и огнеупор матер-лы'!Область_печати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2025-03-14T09:34:18Z</dcterms:modified>
</cp:coreProperties>
</file>